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aoLinh\Documents\NAM 2024\Thang 7\Bai dich\"/>
    </mc:Choice>
  </mc:AlternateContent>
  <bookViews>
    <workbookView xWindow="0" yWindow="0" windowWidth="23040" windowHeight="8496"/>
  </bookViews>
  <sheets>
    <sheet name="July" sheetId="1" r:id="rId1"/>
    <sheet name="July 2024" sheetId="2" r:id="rId2"/>
    <sheet name="Accumulated as of July 2024" sheetId="3" r:id="rId3"/>
  </sheets>
  <externalReferences>
    <externalReference r:id="rId4"/>
  </externalReferences>
  <definedNames>
    <definedName name="_xlnm._FilterDatabase" localSheetId="1" hidden="1">'July 2024'!$B$32:$I$185</definedName>
    <definedName name="_xlnm.Print_Area" localSheetId="2">'Accumulated as of July 2024'!$A$1:$D$255</definedName>
    <definedName name="_xlnm.Print_Area" localSheetId="0">July!$A$1:$F$25</definedName>
    <definedName name="_xlnm.Print_Area" localSheetId="1">'July 2024'!$A$1:$I$185</definedName>
    <definedName name="_xlnm.Print_Titles" localSheetId="2">'Accumulated as of July 2024'!$190:$190</definedName>
    <definedName name="_xlnm.Print_Titles" localSheetId="1">'July 2024'!$32:$32</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5" i="3" l="1"/>
  <c r="C255" i="3"/>
  <c r="D185" i="3"/>
  <c r="C185" i="3"/>
  <c r="D28" i="3"/>
  <c r="C28" i="3"/>
  <c r="K185" i="2"/>
  <c r="H185" i="2"/>
  <c r="G185" i="2"/>
  <c r="F185" i="2"/>
  <c r="E185" i="2"/>
  <c r="D185" i="2"/>
  <c r="C185" i="2"/>
  <c r="I184" i="2"/>
  <c r="K184" i="2" s="1"/>
  <c r="I183" i="2"/>
  <c r="K183" i="2" s="1"/>
  <c r="I182" i="2"/>
  <c r="I181" i="2"/>
  <c r="K181" i="2" s="1"/>
  <c r="I180" i="2"/>
  <c r="K180" i="2" s="1"/>
  <c r="I179" i="2"/>
  <c r="K179" i="2" s="1"/>
  <c r="I178" i="2"/>
  <c r="K178" i="2" s="1"/>
  <c r="I177" i="2"/>
  <c r="K177" i="2" s="1"/>
  <c r="I176" i="2"/>
  <c r="K176" i="2" s="1"/>
  <c r="I175" i="2"/>
  <c r="K175" i="2" s="1"/>
  <c r="I174" i="2"/>
  <c r="K174" i="2" s="1"/>
  <c r="I173" i="2"/>
  <c r="K173" i="2" s="1"/>
  <c r="I172" i="2"/>
  <c r="K172" i="2" s="1"/>
  <c r="I171" i="2"/>
  <c r="K171" i="2" s="1"/>
  <c r="I170" i="2"/>
  <c r="K170" i="2" s="1"/>
  <c r="I169" i="2"/>
  <c r="I168" i="2"/>
  <c r="K168" i="2" s="1"/>
  <c r="I167" i="2"/>
  <c r="K167" i="2" s="1"/>
  <c r="I166" i="2"/>
  <c r="K166" i="2" s="1"/>
  <c r="I165" i="2"/>
  <c r="K165" i="2" s="1"/>
  <c r="I164" i="2"/>
  <c r="K164" i="2" s="1"/>
  <c r="I163" i="2"/>
  <c r="I162" i="2"/>
  <c r="K162" i="2" s="1"/>
  <c r="I161" i="2"/>
  <c r="K161" i="2" s="1"/>
  <c r="I160" i="2"/>
  <c r="K160" i="2" s="1"/>
  <c r="I159" i="2"/>
  <c r="K159" i="2" s="1"/>
  <c r="I158" i="2"/>
  <c r="K158" i="2" s="1"/>
  <c r="I157" i="2"/>
  <c r="K157" i="2" s="1"/>
  <c r="I156" i="2"/>
  <c r="K156" i="2" s="1"/>
  <c r="I155" i="2"/>
  <c r="K155" i="2" s="1"/>
  <c r="I154" i="2"/>
  <c r="K154" i="2" s="1"/>
  <c r="I153" i="2"/>
  <c r="K153" i="2" s="1"/>
  <c r="I152" i="2"/>
  <c r="K152" i="2" s="1"/>
  <c r="I151" i="2"/>
  <c r="K151" i="2" s="1"/>
  <c r="I150" i="2"/>
  <c r="K150" i="2" s="1"/>
  <c r="I149" i="2"/>
  <c r="K149" i="2" s="1"/>
  <c r="I148" i="2"/>
  <c r="K148" i="2" s="1"/>
  <c r="I147" i="2"/>
  <c r="K147" i="2" s="1"/>
  <c r="I146" i="2"/>
  <c r="K146" i="2" s="1"/>
  <c r="I145" i="2"/>
  <c r="K145" i="2" s="1"/>
  <c r="I144" i="2"/>
  <c r="K144" i="2" s="1"/>
  <c r="I143" i="2"/>
  <c r="K143" i="2" s="1"/>
  <c r="I142" i="2"/>
  <c r="K142" i="2" s="1"/>
  <c r="I141" i="2"/>
  <c r="K141" i="2" s="1"/>
  <c r="I140" i="2"/>
  <c r="K140" i="2" s="1"/>
  <c r="I139" i="2"/>
  <c r="K139" i="2" s="1"/>
  <c r="I138" i="2"/>
  <c r="K138" i="2" s="1"/>
  <c r="I137" i="2"/>
  <c r="K137" i="2" s="1"/>
  <c r="I136" i="2"/>
  <c r="K136" i="2" s="1"/>
  <c r="I135" i="2"/>
  <c r="K135" i="2" s="1"/>
  <c r="I134" i="2"/>
  <c r="K134" i="2" s="1"/>
  <c r="I133" i="2"/>
  <c r="K133" i="2" s="1"/>
  <c r="I132" i="2"/>
  <c r="I185" i="2" s="1"/>
  <c r="K124" i="2"/>
  <c r="H124" i="2"/>
  <c r="G124" i="2"/>
  <c r="F124" i="2"/>
  <c r="E124" i="2"/>
  <c r="D124" i="2"/>
  <c r="C124" i="2"/>
  <c r="I123" i="2"/>
  <c r="I122" i="2"/>
  <c r="K122" i="2" s="1"/>
  <c r="I121" i="2"/>
  <c r="K121" i="2" s="1"/>
  <c r="I120" i="2"/>
  <c r="K120" i="2" s="1"/>
  <c r="K119" i="2"/>
  <c r="I119" i="2"/>
  <c r="I118" i="2"/>
  <c r="I117" i="2"/>
  <c r="K117" i="2" s="1"/>
  <c r="I116" i="2"/>
  <c r="K115" i="2"/>
  <c r="I115" i="2"/>
  <c r="I114" i="2"/>
  <c r="K114" i="2" s="1"/>
  <c r="I113" i="2"/>
  <c r="K113" i="2" s="1"/>
  <c r="I112" i="2"/>
  <c r="I111" i="2"/>
  <c r="K111" i="2" s="1"/>
  <c r="I110" i="2"/>
  <c r="I109" i="2"/>
  <c r="I108" i="2"/>
  <c r="K108" i="2" s="1"/>
  <c r="I107" i="2"/>
  <c r="K107" i="2" s="1"/>
  <c r="I106" i="2"/>
  <c r="K106" i="2" s="1"/>
  <c r="I105" i="2"/>
  <c r="K105" i="2" s="1"/>
  <c r="I104" i="2"/>
  <c r="K104" i="2" s="1"/>
  <c r="I103" i="2"/>
  <c r="I102" i="2"/>
  <c r="I101" i="2"/>
  <c r="K101" i="2" s="1"/>
  <c r="I100" i="2"/>
  <c r="K100" i="2" s="1"/>
  <c r="I99" i="2"/>
  <c r="K99" i="2" s="1"/>
  <c r="I98" i="2"/>
  <c r="K98" i="2" s="1"/>
  <c r="I97" i="2"/>
  <c r="I96" i="2"/>
  <c r="I95" i="2"/>
  <c r="K95" i="2" s="1"/>
  <c r="I94" i="2"/>
  <c r="K94" i="2" s="1"/>
  <c r="I93" i="2"/>
  <c r="K93" i="2" s="1"/>
  <c r="I92" i="2"/>
  <c r="K92" i="2" s="1"/>
  <c r="I91" i="2"/>
  <c r="K91" i="2" s="1"/>
  <c r="I90" i="2"/>
  <c r="K90" i="2" s="1"/>
  <c r="I89" i="2"/>
  <c r="K89" i="2" s="1"/>
  <c r="I88" i="2"/>
  <c r="K88" i="2" s="1"/>
  <c r="I87" i="2"/>
  <c r="I86" i="2"/>
  <c r="K86" i="2" s="1"/>
  <c r="I85" i="2"/>
  <c r="I84" i="2"/>
  <c r="K84" i="2" s="1"/>
  <c r="I83" i="2"/>
  <c r="K83" i="2" s="1"/>
  <c r="I82" i="2"/>
  <c r="K82" i="2" s="1"/>
  <c r="I81" i="2"/>
  <c r="K81" i="2" s="1"/>
  <c r="I80" i="2"/>
  <c r="K80" i="2" s="1"/>
  <c r="I79" i="2"/>
  <c r="K79" i="2" s="1"/>
  <c r="I78" i="2"/>
  <c r="K78" i="2" s="1"/>
  <c r="I77" i="2"/>
  <c r="K77" i="2" s="1"/>
  <c r="I76" i="2"/>
  <c r="K76" i="2" s="1"/>
  <c r="I75" i="2"/>
  <c r="I74" i="2"/>
  <c r="K74" i="2" s="1"/>
  <c r="K73" i="2"/>
  <c r="I73" i="2"/>
  <c r="I72" i="2"/>
  <c r="K72" i="2" s="1"/>
  <c r="I71" i="2"/>
  <c r="K71" i="2" s="1"/>
  <c r="K70" i="2"/>
  <c r="I70" i="2"/>
  <c r="I69" i="2"/>
  <c r="K69" i="2" s="1"/>
  <c r="I68" i="2"/>
  <c r="I67" i="2"/>
  <c r="K67" i="2" s="1"/>
  <c r="I66" i="2"/>
  <c r="I65" i="2"/>
  <c r="K65" i="2" s="1"/>
  <c r="K64" i="2"/>
  <c r="I64" i="2"/>
  <c r="I63" i="2"/>
  <c r="K63" i="2" s="1"/>
  <c r="I62" i="2"/>
  <c r="K62" i="2" s="1"/>
  <c r="K61" i="2"/>
  <c r="I61" i="2"/>
  <c r="I60" i="2"/>
  <c r="K60" i="2" s="1"/>
  <c r="I59" i="2"/>
  <c r="K59" i="2" s="1"/>
  <c r="I58" i="2"/>
  <c r="K58" i="2" s="1"/>
  <c r="I57" i="2"/>
  <c r="K57" i="2" s="1"/>
  <c r="K56" i="2"/>
  <c r="I56" i="2"/>
  <c r="I55" i="2"/>
  <c r="I54" i="2"/>
  <c r="K54" i="2" s="1"/>
  <c r="I53" i="2"/>
  <c r="K53" i="2" s="1"/>
  <c r="I52" i="2"/>
  <c r="K52" i="2" s="1"/>
  <c r="I51" i="2"/>
  <c r="K51" i="2" s="1"/>
  <c r="I50" i="2"/>
  <c r="K50" i="2" s="1"/>
  <c r="I49" i="2"/>
  <c r="K49" i="2" s="1"/>
  <c r="I48" i="2"/>
  <c r="K48" i="2" s="1"/>
  <c r="I47" i="2"/>
  <c r="K47" i="2" s="1"/>
  <c r="I46" i="2"/>
  <c r="K46" i="2" s="1"/>
  <c r="I45" i="2"/>
  <c r="K45" i="2" s="1"/>
  <c r="I44" i="2"/>
  <c r="K44" i="2" s="1"/>
  <c r="I43" i="2"/>
  <c r="K43" i="2" s="1"/>
  <c r="I42" i="2"/>
  <c r="K42" i="2" s="1"/>
  <c r="I41" i="2"/>
  <c r="K41" i="2" s="1"/>
  <c r="I40" i="2"/>
  <c r="K40" i="2" s="1"/>
  <c r="I39" i="2"/>
  <c r="K39" i="2" s="1"/>
  <c r="I38" i="2"/>
  <c r="K38" i="2" s="1"/>
  <c r="I37" i="2"/>
  <c r="K37" i="2" s="1"/>
  <c r="I36" i="2"/>
  <c r="K36" i="2" s="1"/>
  <c r="I35" i="2"/>
  <c r="K35" i="2" s="1"/>
  <c r="I34" i="2"/>
  <c r="K34" i="2" s="1"/>
  <c r="I33" i="2"/>
  <c r="I124" i="2" s="1"/>
  <c r="H27" i="2"/>
  <c r="G27" i="2"/>
  <c r="F27" i="2"/>
  <c r="E27" i="2"/>
  <c r="D27" i="2"/>
  <c r="C27" i="2"/>
  <c r="I26" i="2"/>
  <c r="I25" i="2"/>
  <c r="K25" i="2" s="1"/>
  <c r="I24" i="2"/>
  <c r="K24" i="2" s="1"/>
  <c r="I23" i="2"/>
  <c r="K23" i="2" s="1"/>
  <c r="K22" i="2"/>
  <c r="I22" i="2"/>
  <c r="I21" i="2"/>
  <c r="K21" i="2" s="1"/>
  <c r="I20" i="2"/>
  <c r="K20" i="2" s="1"/>
  <c r="I19" i="2"/>
  <c r="K19" i="2" s="1"/>
  <c r="I18" i="2"/>
  <c r="K18" i="2" s="1"/>
  <c r="I17" i="2"/>
  <c r="K17" i="2" s="1"/>
  <c r="I16" i="2"/>
  <c r="K16" i="2" s="1"/>
  <c r="I15" i="2"/>
  <c r="K15" i="2" s="1"/>
  <c r="K14" i="2"/>
  <c r="I14" i="2"/>
  <c r="I13" i="2"/>
  <c r="K13" i="2" s="1"/>
  <c r="I12" i="2"/>
  <c r="K12" i="2" s="1"/>
  <c r="I11" i="2"/>
  <c r="K11" i="2" s="1"/>
  <c r="I10" i="2"/>
  <c r="K10" i="2" s="1"/>
  <c r="I9" i="2"/>
  <c r="I27" i="2" s="1"/>
  <c r="K27" i="2" s="1"/>
  <c r="K132" i="2" l="1"/>
  <c r="K33" i="2"/>
  <c r="K9" i="2"/>
  <c r="F21" i="1"/>
  <c r="F20" i="1"/>
  <c r="F19" i="1"/>
  <c r="E17" i="1"/>
  <c r="F17" i="1" s="1"/>
  <c r="E16" i="1"/>
  <c r="F16" i="1" s="1"/>
  <c r="E15" i="1"/>
  <c r="F15" i="1" s="1"/>
  <c r="E13" i="1"/>
  <c r="F13" i="1" s="1"/>
  <c r="E12" i="1"/>
  <c r="F12" i="1" s="1"/>
  <c r="E11" i="1"/>
  <c r="E10" i="1" s="1"/>
  <c r="F10" i="1" s="1"/>
  <c r="F9" i="1"/>
  <c r="F11" i="1" l="1"/>
  <c r="A188" i="2" l="1"/>
  <c r="A30" i="2" l="1"/>
  <c r="A129" i="2" l="1"/>
  <c r="A258" i="3" l="1"/>
  <c r="A188" i="3" l="1"/>
  <c r="A35" i="3"/>
</calcChain>
</file>

<file path=xl/comments1.xml><?xml version="1.0" encoding="utf-8"?>
<comments xmlns="http://schemas.openxmlformats.org/spreadsheetml/2006/main">
  <authors>
    <author>BaoLinh</author>
  </authors>
  <commentList>
    <comment ref="C23" authorId="0" shapeId="0">
      <text>
        <r>
          <rPr>
            <b/>
            <sz val="9"/>
            <color indexed="81"/>
            <rFont val="Tahoma"/>
            <charset val="1"/>
          </rPr>
          <t>BaoLinh:</t>
        </r>
        <r>
          <rPr>
            <sz val="9"/>
            <color indexed="81"/>
            <rFont val="Tahoma"/>
            <charset val="1"/>
          </rPr>
          <t xml:space="preserve">
new investment from Kyrgyzstan</t>
        </r>
      </text>
    </comment>
  </commentList>
</comments>
</file>

<file path=xl/sharedStrings.xml><?xml version="1.0" encoding="utf-8"?>
<sst xmlns="http://schemas.openxmlformats.org/spreadsheetml/2006/main" count="701" uniqueCount="319">
  <si>
    <t>Singapore</t>
  </si>
  <si>
    <t>BritishVirginIslands</t>
  </si>
  <si>
    <t>Malaysia</t>
  </si>
  <si>
    <t>Australia</t>
  </si>
  <si>
    <t>Samoa</t>
  </si>
  <si>
    <t>Anguilla</t>
  </si>
  <si>
    <t>Cayman Islands</t>
  </si>
  <si>
    <t>Seychelles</t>
  </si>
  <si>
    <t>Canada</t>
  </si>
  <si>
    <t>Luxembourg</t>
  </si>
  <si>
    <t>Belize</t>
  </si>
  <si>
    <t>Marshall Islands</t>
  </si>
  <si>
    <t>Afghanistan</t>
  </si>
  <si>
    <t>British West Indies</t>
  </si>
  <si>
    <t>Pakistan</t>
  </si>
  <si>
    <t>Philippines</t>
  </si>
  <si>
    <t>Israel</t>
  </si>
  <si>
    <t>Nigeria</t>
  </si>
  <si>
    <t>Italia</t>
  </si>
  <si>
    <t>Ethiopia</t>
  </si>
  <si>
    <t>Saint Kitts and Nevis</t>
  </si>
  <si>
    <t>Syrian Arab Republic</t>
  </si>
  <si>
    <t>Sri Lanka</t>
  </si>
  <si>
    <t>Iceland</t>
  </si>
  <si>
    <t>New Zealand</t>
  </si>
  <si>
    <t>Ireland</t>
  </si>
  <si>
    <t>Indonesia</t>
  </si>
  <si>
    <t>Kazakhstan</t>
  </si>
  <si>
    <t>Jordan</t>
  </si>
  <si>
    <t>Iran (Islamic Republic of)</t>
  </si>
  <si>
    <t>Mali</t>
  </si>
  <si>
    <t>Dominica</t>
  </si>
  <si>
    <t>Slovakia</t>
  </si>
  <si>
    <t>Bangladesh</t>
  </si>
  <si>
    <t>Venezuela</t>
  </si>
  <si>
    <t>Libya</t>
  </si>
  <si>
    <t>Brazil</t>
  </si>
  <si>
    <t>Nepal</t>
  </si>
  <si>
    <t>Hungary</t>
  </si>
  <si>
    <t>Chile</t>
  </si>
  <si>
    <t>Belarus</t>
  </si>
  <si>
    <t>Guinea</t>
  </si>
  <si>
    <t>Lithuania</t>
  </si>
  <si>
    <t>Mexico</t>
  </si>
  <si>
    <t>Rumani</t>
  </si>
  <si>
    <t>Long An</t>
  </si>
  <si>
    <t>An Giang</t>
  </si>
  <si>
    <t>Gia Lai</t>
  </si>
  <si>
    <t>Kon Tum</t>
  </si>
  <si>
    <t>Brunei Darussalam</t>
  </si>
  <si>
    <t>Mauritius</t>
  </si>
  <si>
    <t>Bermuda</t>
  </si>
  <si>
    <t>Cook Islands</t>
  </si>
  <si>
    <t>Bahamas</t>
  </si>
  <si>
    <t>Angola</t>
  </si>
  <si>
    <t>Barbados</t>
  </si>
  <si>
    <t>Ecuador</t>
  </si>
  <si>
    <t>Saint Vincent and the Grenadines</t>
  </si>
  <si>
    <t>Swaziland</t>
  </si>
  <si>
    <t>Panama</t>
  </si>
  <si>
    <t>Channel Islands</t>
  </si>
  <si>
    <t>Isle of Man</t>
  </si>
  <si>
    <t>Bulgaria</t>
  </si>
  <si>
    <t>El Salvador</t>
  </si>
  <si>
    <t>Oman</t>
  </si>
  <si>
    <t>Costa Rica</t>
  </si>
  <si>
    <t>Armenia</t>
  </si>
  <si>
    <t>Island of Nevis</t>
  </si>
  <si>
    <t>United States Virgin Islands</t>
  </si>
  <si>
    <t>Andorra</t>
  </si>
  <si>
    <t>Guatemala</t>
  </si>
  <si>
    <t>Turks &amp; Caicos Islands</t>
  </si>
  <si>
    <t>Slovenia</t>
  </si>
  <si>
    <t>Serbia</t>
  </si>
  <si>
    <t>Kuwait</t>
  </si>
  <si>
    <t>Ghana</t>
  </si>
  <si>
    <t>Myanmar</t>
  </si>
  <si>
    <t>Guam</t>
  </si>
  <si>
    <t>Sudan</t>
  </si>
  <si>
    <t>Estonia</t>
  </si>
  <si>
    <t>Maldives</t>
  </si>
  <si>
    <t>Monaco</t>
  </si>
  <si>
    <t>Latvia</t>
  </si>
  <si>
    <t>Antigua and Barbuda</t>
  </si>
  <si>
    <t>Argentina</t>
  </si>
  <si>
    <t>Uruguay</t>
  </si>
  <si>
    <t>British Isles</t>
  </si>
  <si>
    <t>Palestine</t>
  </si>
  <si>
    <t>Yemen</t>
  </si>
  <si>
    <t>Turkmenistan</t>
  </si>
  <si>
    <t>Uganda</t>
  </si>
  <si>
    <t>Sierra Leone</t>
  </si>
  <si>
    <t>Djibouti</t>
  </si>
  <si>
    <t>Cameroon</t>
  </si>
  <si>
    <t>Kenya</t>
  </si>
  <si>
    <t>Malta</t>
  </si>
  <si>
    <t>Colombia</t>
  </si>
  <si>
    <t>Congo</t>
  </si>
  <si>
    <t>Appendix I</t>
  </si>
  <si>
    <t>FOREIGN INVESTMENT AGENCY</t>
  </si>
  <si>
    <t>No.</t>
  </si>
  <si>
    <t>Indicator</t>
  </si>
  <si>
    <t>Units</t>
  </si>
  <si>
    <t>Comparison</t>
  </si>
  <si>
    <t>Realized capital</t>
  </si>
  <si>
    <t>Registered capital*</t>
  </si>
  <si>
    <t xml:space="preserve">   Newly registered</t>
  </si>
  <si>
    <t xml:space="preserve">   Additionally registered</t>
  </si>
  <si>
    <t xml:space="preserve">   Capital contribution, share purchase</t>
  </si>
  <si>
    <t>Number of projects*</t>
  </si>
  <si>
    <t>Export</t>
  </si>
  <si>
    <t xml:space="preserve">   Export (including oil)</t>
  </si>
  <si>
    <t xml:space="preserve">   Export (excluding oil)</t>
  </si>
  <si>
    <t>Import</t>
  </si>
  <si>
    <t>mil. USD</t>
  </si>
  <si>
    <t>project</t>
  </si>
  <si>
    <t>turn of project</t>
  </si>
  <si>
    <t>*Figures as calculated from January 1st to the 20th of the reporting month</t>
  </si>
  <si>
    <t>Appendix II</t>
  </si>
  <si>
    <t>Foreign Investment Agency</t>
  </si>
  <si>
    <t>Sector</t>
  </si>
  <si>
    <t>Number of new projects</t>
  </si>
  <si>
    <t>Newly registered capital 
(Mil. USD)</t>
  </si>
  <si>
    <t>Number of extended projects</t>
  </si>
  <si>
    <t>Additional registered capital
(Mil. USD)</t>
  </si>
  <si>
    <t>Number of capital contribution and share purchase projects</t>
  </si>
  <si>
    <t>Capital contribution and share purchase (Mil. USD)</t>
  </si>
  <si>
    <t>Total registered capital (Mil. USD)</t>
  </si>
  <si>
    <t>Manufacturing, processing</t>
  </si>
  <si>
    <t>Production, electricity, gas, steam and air conditioning supply</t>
  </si>
  <si>
    <t>Professional, scientific and technical activities</t>
  </si>
  <si>
    <t xml:space="preserve">Wholesale and retail trade; repair of motor vehicles and motorcycles  </t>
  </si>
  <si>
    <t>Agriculture, forestry and fishery</t>
  </si>
  <si>
    <t>Information and communication</t>
  </si>
  <si>
    <t>Financial, banking and insurance activities</t>
  </si>
  <si>
    <t>Accommodation and food service activities</t>
  </si>
  <si>
    <t>Construction</t>
  </si>
  <si>
    <t>Education and training</t>
  </si>
  <si>
    <t>Water supply, sewerage, waste management and remediation activities</t>
  </si>
  <si>
    <t>Administrative and support service activities</t>
  </si>
  <si>
    <t>Other service activities</t>
  </si>
  <si>
    <t>Mining and quarrying</t>
  </si>
  <si>
    <t>Public health and social work activities</t>
  </si>
  <si>
    <t>Arts, entertainment and recreation</t>
  </si>
  <si>
    <t>Total</t>
  </si>
  <si>
    <t>Counterpart</t>
  </si>
  <si>
    <t>Japan</t>
  </si>
  <si>
    <t>China</t>
  </si>
  <si>
    <t>Thailand</t>
  </si>
  <si>
    <t>Netherlands</t>
  </si>
  <si>
    <t>United Kingdom</t>
  </si>
  <si>
    <t>Germany</t>
  </si>
  <si>
    <t>France</t>
  </si>
  <si>
    <t>Denmark</t>
  </si>
  <si>
    <t>Belgium</t>
  </si>
  <si>
    <t>India</t>
  </si>
  <si>
    <t>Sweden</t>
  </si>
  <si>
    <t>Spain</t>
  </si>
  <si>
    <t>Russia</t>
  </si>
  <si>
    <t>Austria</t>
  </si>
  <si>
    <t>South Africa</t>
  </si>
  <si>
    <t>Turkey</t>
  </si>
  <si>
    <t>Egypt</t>
  </si>
  <si>
    <t>Finland</t>
  </si>
  <si>
    <t>Lebanon</t>
  </si>
  <si>
    <t>Greece</t>
  </si>
  <si>
    <t>Poland</t>
  </si>
  <si>
    <t>United Arab Emirates</t>
  </si>
  <si>
    <t>Location</t>
  </si>
  <si>
    <t>Can Tho</t>
  </si>
  <si>
    <t>Binh Duong</t>
  </si>
  <si>
    <t>Hai Phong</t>
  </si>
  <si>
    <t>Bac Giang</t>
  </si>
  <si>
    <t>Quang Ninh</t>
  </si>
  <si>
    <t>Tay Ninh</t>
  </si>
  <si>
    <t>Dak Lak</t>
  </si>
  <si>
    <t>Bac Ninh</t>
  </si>
  <si>
    <t>Dong Nai</t>
  </si>
  <si>
    <t>Hung Yen</t>
  </si>
  <si>
    <t>Nghe An</t>
  </si>
  <si>
    <t>Hai Duong</t>
  </si>
  <si>
    <t>Da Nang</t>
  </si>
  <si>
    <t>Binh Phuoc</t>
  </si>
  <si>
    <t>Phu Tho</t>
  </si>
  <si>
    <t>Ninh Binh</t>
  </si>
  <si>
    <t>Quang Tri</t>
  </si>
  <si>
    <t>Ha Nam</t>
  </si>
  <si>
    <t>Nam Dinh</t>
  </si>
  <si>
    <t>Ninh Thuan</t>
  </si>
  <si>
    <t>Ben Tre</t>
  </si>
  <si>
    <t>Vinh Phuc</t>
  </si>
  <si>
    <t>Ba Ria - Vung Tau</t>
  </si>
  <si>
    <t>Thai Nguyen</t>
  </si>
  <si>
    <t>Quang Binh</t>
  </si>
  <si>
    <t>Binh Dinh</t>
  </si>
  <si>
    <t>Khanh Hoa</t>
  </si>
  <si>
    <t>Thanh Hoa</t>
  </si>
  <si>
    <t>Vinh Long</t>
  </si>
  <si>
    <t>Quang Ngai</t>
  </si>
  <si>
    <t>Quang Nam</t>
  </si>
  <si>
    <t>Thai Binh</t>
  </si>
  <si>
    <t>Yen Bai</t>
  </si>
  <si>
    <t>Ha Tinh</t>
  </si>
  <si>
    <t>Dak Nong</t>
  </si>
  <si>
    <t>Lao Cai</t>
  </si>
  <si>
    <t>Lam Dong</t>
  </si>
  <si>
    <t>Ca Mau</t>
  </si>
  <si>
    <t>Tien Giang</t>
  </si>
  <si>
    <t>Kien Giang</t>
  </si>
  <si>
    <t>Dong Thap</t>
  </si>
  <si>
    <t>Hau Giang</t>
  </si>
  <si>
    <t>Binh Thuan</t>
  </si>
  <si>
    <t>Tra Vinh</t>
  </si>
  <si>
    <t>Soc Trang</t>
  </si>
  <si>
    <t>Lai Chau</t>
  </si>
  <si>
    <t>Tuyen Quang</t>
  </si>
  <si>
    <t>Bac Lieu</t>
  </si>
  <si>
    <t>Hoa Binh</t>
  </si>
  <si>
    <t>Appendix III</t>
  </si>
  <si>
    <t>FDI ATTRACTION IN VIETNAM BY SECTOR</t>
  </si>
  <si>
    <t>Number of projects</t>
  </si>
  <si>
    <t xml:space="preserve"> Total registered capital 
(Mil. USD) </t>
  </si>
  <si>
    <t>Household's chores employment activities</t>
  </si>
  <si>
    <t>FDI ATTRACTION IN VIETNAM BY COUNTERPART</t>
  </si>
  <si>
    <t xml:space="preserve"> Total registered investment capital 
(Mil. USD) </t>
  </si>
  <si>
    <t>Laos</t>
  </si>
  <si>
    <t>Cuba</t>
  </si>
  <si>
    <t>Saudia Arabia</t>
  </si>
  <si>
    <t>Democratic People's Republic of Korea</t>
  </si>
  <si>
    <t>Mongolia</t>
  </si>
  <si>
    <t>Portugal</t>
  </si>
  <si>
    <t>Ho Chi Minh City</t>
  </si>
  <si>
    <t>Hanoi</t>
  </si>
  <si>
    <t>Phu Yen</t>
  </si>
  <si>
    <t>Lang Son</t>
  </si>
  <si>
    <t>Son La</t>
  </si>
  <si>
    <t>Cao Bang</t>
  </si>
  <si>
    <t>Bac Kan</t>
  </si>
  <si>
    <t>Ha Giang</t>
  </si>
  <si>
    <t>Dien Bien</t>
  </si>
  <si>
    <t>Thua Thien Hue</t>
  </si>
  <si>
    <t>Switzerland</t>
  </si>
  <si>
    <t>Albania</t>
  </si>
  <si>
    <t>Lesotho</t>
  </si>
  <si>
    <t>Cyprus</t>
  </si>
  <si>
    <t>Guernsey</t>
  </si>
  <si>
    <t>Norway</t>
  </si>
  <si>
    <t>Macao</t>
  </si>
  <si>
    <t>Cambodia</t>
  </si>
  <si>
    <t>Iraq</t>
  </si>
  <si>
    <t>Morrocco</t>
  </si>
  <si>
    <t xml:space="preserve"> </t>
  </si>
  <si>
    <t>Qatar</t>
  </si>
  <si>
    <t>Petroleum</t>
  </si>
  <si>
    <t>Manufacturing and processing</t>
  </si>
  <si>
    <t xml:space="preserve">Wholesale and retail; repair of motor vehicles and motorcycles  </t>
  </si>
  <si>
    <t>Republic of Moldova</t>
  </si>
  <si>
    <t>Production and distribution of electricity, gas, steam and air conditioning supply</t>
  </si>
  <si>
    <t>Hong Kong (China)</t>
  </si>
  <si>
    <t>Real estate industry</t>
  </si>
  <si>
    <t>United States</t>
  </si>
  <si>
    <t>Côte d'Ivoire</t>
  </si>
  <si>
    <t>Czech Republic</t>
  </si>
  <si>
    <t>Number of capital contributions and share purchases projects</t>
  </si>
  <si>
    <t>Compared to the same period (%)</t>
  </si>
  <si>
    <t>Georgia</t>
  </si>
  <si>
    <t>Vanuatu</t>
  </si>
  <si>
    <t>I</t>
  </si>
  <si>
    <t>II</t>
  </si>
  <si>
    <t>III</t>
  </si>
  <si>
    <t>IV</t>
  </si>
  <si>
    <t>V</t>
  </si>
  <si>
    <t>VI</t>
  </si>
  <si>
    <t>Red River Delta</t>
  </si>
  <si>
    <t>Southeast Region</t>
  </si>
  <si>
    <t>Northern Midlands and Mountains</t>
  </si>
  <si>
    <t>North-central and Central Coastal Regions</t>
  </si>
  <si>
    <t>Mekong River Delta</t>
  </si>
  <si>
    <t>Central Highlands</t>
  </si>
  <si>
    <t>FDI ATTRACTION IN VIETNAM BY REGION</t>
  </si>
  <si>
    <t>VII</t>
  </si>
  <si>
    <t>Region</t>
  </si>
  <si>
    <t>Water supply and waste treatment</t>
  </si>
  <si>
    <t xml:space="preserve"> -   </t>
  </si>
  <si>
    <t>Kon Tom</t>
  </si>
  <si>
    <t>Liechtenstein</t>
  </si>
  <si>
    <t>FDI ATTRACTION IN VIETNAM BY LOCATION</t>
  </si>
  <si>
    <t>Ha Noi</t>
  </si>
  <si>
    <t>South Korea</t>
  </si>
  <si>
    <t>Croatia</t>
  </si>
  <si>
    <t>Burkina Faso</t>
  </si>
  <si>
    <t>Warehouse transportation</t>
  </si>
  <si>
    <t>Taiwan (China)</t>
  </si>
  <si>
    <t>Saudi Arabia</t>
  </si>
  <si>
    <t>Azerbaijan</t>
  </si>
  <si>
    <t>Honduras</t>
  </si>
  <si>
    <t>Czechia</t>
  </si>
  <si>
    <t>Liberia</t>
  </si>
  <si>
    <t>Administrative activities and support services</t>
  </si>
  <si>
    <t>Mining</t>
  </si>
  <si>
    <t>Ukraine</t>
  </si>
  <si>
    <t>Trinidad and Tobago</t>
  </si>
  <si>
    <t>Thua Thien Hoa</t>
  </si>
  <si>
    <t>Hanoi, July 22, 2024</t>
  </si>
  <si>
    <t>FDI BRIEF REPORT IN THE FIRST SEVEN MONTHS OF 2024</t>
  </si>
  <si>
    <t>The first seven months of 2023</t>
  </si>
  <si>
    <t>The first seven months of 2024</t>
  </si>
  <si>
    <t>Accumulated as of July 20, 2024</t>
  </si>
  <si>
    <t>147 countries and territories having investments in Vietnam with 40.777 projects and total registered capital of 487.03 billion USD. South Korea led the list, followed by Singapore, Japan and Taiwan (China).</t>
  </si>
  <si>
    <t>FDI ATTRACTION IN THE FIRST SEVEN MONTHS OF 2024 BY SECTOR</t>
  </si>
  <si>
    <t>As from January 1 to July 20, 2024</t>
  </si>
  <si>
    <t>FDI ATTRACTION IN THE FIRST SEVEN MONTHS OF 2024 BY COUNTERPART</t>
  </si>
  <si>
    <t>Kyrgyzstan</t>
  </si>
  <si>
    <t>Syria Arab Republic</t>
  </si>
  <si>
    <t>Peru</t>
  </si>
  <si>
    <t>Ukraina</t>
  </si>
  <si>
    <t>FDI ATTRACTION IN THE FIRST SEVEN MONTHS OF 2024 BY LOCATION</t>
  </si>
  <si>
    <t>FDI ATTRACTION IN THE FIRST SEVEN MONTHS OF 2024 BY REGION</t>
  </si>
  <si>
    <t>(Valid projects accumulated as of July 20,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</si>
</sst>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00_);_(* \(#,##0.00\);_(* &quot;-&quot;??_);_(@_)"/>
    <numFmt numFmtId="165" formatCode="_(&quot;$&quot;* #,##0.00_);_(&quot;$&quot;* \(#,##0.00\);_(&quot;$&quot;* &quot;-&quot;??_);_(@_)"/>
    <numFmt numFmtId="166" formatCode="_-* #,##0.00\ _₫_-;\-* #,##0.00\ _₫_-;_-* &quot;-&quot;??\ _₫_-;_-@_-"/>
    <numFmt numFmtId="167" formatCode="#,##0.0"/>
    <numFmt numFmtId="168" formatCode="0.0%"/>
    <numFmt numFmtId="169" formatCode="_(* #,##0_);_(* \(#,##0\);_(* &quot;-&quot;??_);_(@_)"/>
    <numFmt numFmtId="170" formatCode="_(* #,##0.000_);_(* \(#,##0.000\);_(* &quot;-&quot;??_);_(@_)"/>
    <numFmt numFmtId="171" formatCode="#.##0"/>
    <numFmt numFmtId="172" formatCode="0.000"/>
    <numFmt numFmtId="173" formatCode="\$#,##0\ ;\(\$#,##0\)"/>
    <numFmt numFmtId="174" formatCode="&quot;\&quot;#,##0;[Red]&quot;\&quot;&quot;\&quot;\-#,##0"/>
    <numFmt numFmtId="175" formatCode="&quot;\&quot;#,##0.00;[Red]&quot;\&quot;&quot;\&quot;&quot;\&quot;&quot;\&quot;&quot;\&quot;&quot;\&quot;\-#,##0.00"/>
    <numFmt numFmtId="176" formatCode="&quot;\&quot;#,##0.00;[Red]&quot;\&quot;\-#,##0.00"/>
    <numFmt numFmtId="177" formatCode="&quot;\&quot;#,##0;[Red]&quot;\&quot;\-#,##0"/>
    <numFmt numFmtId="178" formatCode="_-&quot;£&quot;* #,##0_-;\-&quot;£&quot;* #,##0_-;_-&quot;£&quot;* &quot;-&quot;_-;_-@_-"/>
    <numFmt numFmtId="179" formatCode="#,##0\ &quot;F&quot;;[Red]\-#,##0\ &quot;F&quot;"/>
    <numFmt numFmtId="180" formatCode="0.00_)"/>
    <numFmt numFmtId="181" formatCode="#.##"/>
    <numFmt numFmtId="182" formatCode="0.00E+00;\许"/>
    <numFmt numFmtId="183" formatCode="0.00E+00;\趰"/>
    <numFmt numFmtId="184" formatCode="0.0E+00;\趰"/>
    <numFmt numFmtId="185" formatCode="0E+00;\趰"/>
    <numFmt numFmtId="186" formatCode="#,##0.0;[Red]\-#,##0.0"/>
    <numFmt numFmtId="187" formatCode="0.000%"/>
    <numFmt numFmtId="188" formatCode="_(* #,##0.0_);_(* \(#,##0.0\);_(* &quot;-&quot;??_);_(@_)"/>
  </numFmts>
  <fonts count="75">
    <font>
      <sz val="11"/>
      <color theme="1"/>
      <name val="Calibri"/>
      <family val="2"/>
      <scheme val="minor"/>
    </font>
    <font>
      <sz val="11"/>
      <color theme="1"/>
      <name val="Calibri"/>
      <family val="2"/>
      <charset val="163"/>
      <scheme val="minor"/>
    </font>
    <font>
      <sz val="11"/>
      <color theme="1"/>
      <name val="Calibri"/>
      <family val="2"/>
      <scheme val="minor"/>
    </font>
    <font>
      <b/>
      <sz val="11"/>
      <name val="Arial"/>
      <family val="2"/>
    </font>
    <font>
      <sz val="11"/>
      <name val="Arial"/>
      <family val="2"/>
    </font>
    <font>
      <sz val="11"/>
      <color indexed="8"/>
      <name val="Arial"/>
      <family val="2"/>
    </font>
    <font>
      <sz val="10"/>
      <name val="Arial"/>
      <family val="2"/>
      <charset val="163"/>
    </font>
    <font>
      <b/>
      <sz val="11"/>
      <color indexed="8"/>
      <name val="Arial"/>
      <family val="2"/>
    </font>
    <font>
      <sz val="10"/>
      <name val="Arial"/>
      <family val="2"/>
    </font>
    <font>
      <b/>
      <i/>
      <sz val="11"/>
      <color indexed="8"/>
      <name val="Arial"/>
      <family val="2"/>
      <charset val="163"/>
    </font>
    <font>
      <sz val="11"/>
      <color indexed="8"/>
      <name val="Arial"/>
      <family val="2"/>
      <charset val="163"/>
    </font>
    <font>
      <b/>
      <sz val="12"/>
      <name val="Arial"/>
      <family val="2"/>
    </font>
    <font>
      <b/>
      <sz val="12"/>
      <name val="Times New Roman"/>
      <family val="1"/>
    </font>
    <font>
      <sz val="12"/>
      <color indexed="8"/>
      <name val="Times New Roman"/>
      <family val="1"/>
    </font>
    <font>
      <i/>
      <sz val="12"/>
      <name val="Times New Roman"/>
      <family val="1"/>
    </font>
    <font>
      <b/>
      <sz val="12"/>
      <color indexed="8"/>
      <name val="Times New Roman"/>
      <family val="1"/>
    </font>
    <font>
      <sz val="11"/>
      <color theme="1"/>
      <name val="Calibri"/>
      <family val="2"/>
      <charset val="163"/>
    </font>
    <font>
      <sz val="10"/>
      <name val="Arial"/>
      <family val="2"/>
    </font>
    <font>
      <sz val="12"/>
      <name val="Arial"/>
      <family val="2"/>
    </font>
    <font>
      <sz val="11"/>
      <name val="VNtimes new roman"/>
      <family val="2"/>
    </font>
    <font>
      <sz val="14"/>
      <name val="??"/>
      <family val="3"/>
    </font>
    <font>
      <sz val="12"/>
      <name val=".VnTime"/>
      <family val="2"/>
    </font>
    <font>
      <sz val="12"/>
      <name val="????"/>
      <charset val="136"/>
    </font>
    <font>
      <sz val="12"/>
      <name val="???"/>
      <family val="3"/>
    </font>
    <font>
      <sz val="10"/>
      <name val="???"/>
      <family val="3"/>
    </font>
    <font>
      <sz val="10"/>
      <name val=".VnTime"/>
      <family val="2"/>
    </font>
    <font>
      <b/>
      <u/>
      <sz val="14"/>
      <color indexed="8"/>
      <name val=".VnBook-AntiquaH"/>
      <family val="2"/>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2"/>
      <name val="¹UAAA¼"/>
      <family val="3"/>
      <charset val="129"/>
    </font>
    <font>
      <sz val="12"/>
      <name val="Helv"/>
      <family val="2"/>
    </font>
    <font>
      <sz val="10"/>
      <name val="±¼¸²A¼"/>
      <family val="3"/>
      <charset val="129"/>
    </font>
    <font>
      <b/>
      <sz val="18"/>
      <name val="Arial"/>
      <family val="2"/>
    </font>
    <font>
      <b/>
      <i/>
      <sz val="16"/>
      <name val="Helv"/>
    </font>
    <font>
      <sz val="12"/>
      <color indexed="8"/>
      <name val="Times New Roman"/>
      <family val="2"/>
    </font>
    <font>
      <sz val="12"/>
      <name val="Times New Roman"/>
      <family val="1"/>
    </font>
    <font>
      <sz val="14"/>
      <name val=".VnArial"/>
      <family val="2"/>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sz val="18"/>
      <color theme="3"/>
      <name val="Calibri Light"/>
      <family val="2"/>
      <charset val="163"/>
      <scheme val="major"/>
    </font>
    <font>
      <b/>
      <sz val="15"/>
      <color theme="3"/>
      <name val="Calibri"/>
      <family val="2"/>
      <charset val="163"/>
      <scheme val="minor"/>
    </font>
    <font>
      <b/>
      <sz val="13"/>
      <color theme="3"/>
      <name val="Calibri"/>
      <family val="2"/>
      <charset val="163"/>
      <scheme val="minor"/>
    </font>
    <font>
      <b/>
      <sz val="11"/>
      <color theme="3"/>
      <name val="Calibri"/>
      <family val="2"/>
      <charset val="163"/>
      <scheme val="minor"/>
    </font>
    <font>
      <sz val="11"/>
      <color rgb="FF006100"/>
      <name val="Calibri"/>
      <family val="2"/>
      <charset val="163"/>
      <scheme val="minor"/>
    </font>
    <font>
      <sz val="11"/>
      <color rgb="FF9C0006"/>
      <name val="Calibri"/>
      <family val="2"/>
      <charset val="163"/>
      <scheme val="minor"/>
    </font>
    <font>
      <sz val="11"/>
      <color rgb="FF9C6500"/>
      <name val="Calibri"/>
      <family val="2"/>
      <charset val="163"/>
      <scheme val="minor"/>
    </font>
    <font>
      <sz val="11"/>
      <color rgb="FF3F3F76"/>
      <name val="Calibri"/>
      <family val="2"/>
      <charset val="163"/>
      <scheme val="minor"/>
    </font>
    <font>
      <b/>
      <sz val="11"/>
      <color rgb="FF3F3F3F"/>
      <name val="Calibri"/>
      <family val="2"/>
      <charset val="163"/>
      <scheme val="minor"/>
    </font>
    <font>
      <b/>
      <sz val="11"/>
      <color rgb="FFFA7D00"/>
      <name val="Calibri"/>
      <family val="2"/>
      <charset val="163"/>
      <scheme val="minor"/>
    </font>
    <font>
      <sz val="11"/>
      <color rgb="FFFA7D00"/>
      <name val="Calibri"/>
      <family val="2"/>
      <charset val="163"/>
      <scheme val="minor"/>
    </font>
    <font>
      <b/>
      <sz val="11"/>
      <color theme="0"/>
      <name val="Calibri"/>
      <family val="2"/>
      <charset val="163"/>
      <scheme val="minor"/>
    </font>
    <font>
      <sz val="11"/>
      <color rgb="FFFF0000"/>
      <name val="Calibri"/>
      <family val="2"/>
      <charset val="163"/>
      <scheme val="minor"/>
    </font>
    <font>
      <i/>
      <sz val="11"/>
      <color rgb="FF7F7F7F"/>
      <name val="Calibri"/>
      <family val="2"/>
      <charset val="163"/>
      <scheme val="minor"/>
    </font>
    <font>
      <b/>
      <sz val="11"/>
      <color theme="1"/>
      <name val="Calibri"/>
      <family val="2"/>
      <charset val="163"/>
      <scheme val="minor"/>
    </font>
    <font>
      <sz val="11"/>
      <color theme="0"/>
      <name val="Calibri"/>
      <family val="2"/>
      <charset val="163"/>
      <scheme val="minor"/>
    </font>
    <font>
      <sz val="11"/>
      <color indexed="8"/>
      <name val="Times New Roman"/>
      <family val="1"/>
    </font>
    <font>
      <b/>
      <sz val="11"/>
      <color indexed="8"/>
      <name val="Times New Roman"/>
      <family val="1"/>
    </font>
    <font>
      <sz val="11"/>
      <name val="Times New Roman"/>
      <family val="1"/>
    </font>
    <font>
      <b/>
      <sz val="11"/>
      <name val="Times New Roman"/>
      <family val="1"/>
    </font>
    <font>
      <i/>
      <sz val="11"/>
      <name val="Times New Roman"/>
      <family val="1"/>
    </font>
    <font>
      <sz val="11"/>
      <color theme="1"/>
      <name val="Times New Roman"/>
      <family val="1"/>
    </font>
    <font>
      <b/>
      <sz val="10"/>
      <name val="Times New Roman"/>
      <family val="1"/>
    </font>
    <font>
      <b/>
      <sz val="11"/>
      <color theme="1"/>
      <name val="Times New Roman"/>
      <family val="1"/>
    </font>
    <font>
      <sz val="12"/>
      <color theme="1"/>
      <name val="Times New Roman"/>
      <family val="1"/>
    </font>
    <font>
      <b/>
      <sz val="12"/>
      <color theme="1"/>
      <name val="Times New Roman"/>
      <family val="1"/>
    </font>
    <font>
      <sz val="9"/>
      <color indexed="81"/>
      <name val="Tahoma"/>
      <charset val="1"/>
    </font>
    <font>
      <b/>
      <sz val="9"/>
      <color indexed="81"/>
      <name val="Tahoma"/>
      <charset val="1"/>
    </font>
  </fonts>
  <fills count="37">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s>
  <cellStyleXfs count="221">
    <xf numFmtId="0" fontId="0" fillId="0" borderId="0"/>
    <xf numFmtId="164"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164" fontId="6" fillId="0" borderId="0" applyFont="0" applyFill="0" applyBorder="0" applyAlignment="0" applyProtection="0"/>
    <xf numFmtId="164" fontId="8" fillId="0" borderId="0" applyFont="0" applyFill="0" applyBorder="0" applyAlignment="0" applyProtection="0"/>
    <xf numFmtId="0" fontId="8" fillId="0" borderId="0"/>
    <xf numFmtId="0" fontId="17" fillId="0" borderId="0"/>
    <xf numFmtId="186" fontId="19" fillId="0" borderId="0" applyFont="0" applyFill="0" applyBorder="0" applyAlignment="0" applyProtection="0"/>
    <xf numFmtId="0" fontId="20" fillId="0" borderId="0" applyFont="0" applyFill="0" applyBorder="0" applyAlignment="0" applyProtection="0"/>
    <xf numFmtId="181" fontId="21" fillId="0" borderId="0" applyFont="0" applyFill="0" applyBorder="0" applyAlignment="0" applyProtection="0"/>
    <xf numFmtId="40" fontId="20" fillId="0" borderId="0" applyFont="0" applyFill="0" applyBorder="0" applyAlignment="0" applyProtection="0"/>
    <xf numFmtId="38" fontId="20" fillId="0" borderId="0" applyFont="0" applyFill="0" applyBorder="0" applyAlignment="0" applyProtection="0"/>
    <xf numFmtId="41" fontId="22" fillId="0" borderId="0" applyFont="0" applyFill="0" applyBorder="0" applyAlignment="0" applyProtection="0"/>
    <xf numFmtId="9" fontId="23" fillId="0" borderId="0" applyFont="0" applyFill="0" applyBorder="0" applyAlignment="0" applyProtection="0"/>
    <xf numFmtId="0" fontId="24" fillId="0" borderId="0"/>
    <xf numFmtId="0" fontId="25" fillId="0" borderId="0" applyNumberFormat="0" applyFill="0" applyBorder="0" applyAlignment="0" applyProtection="0"/>
    <xf numFmtId="0" fontId="26" fillId="5" borderId="0"/>
    <xf numFmtId="0" fontId="27" fillId="5" borderId="0"/>
    <xf numFmtId="0" fontId="29" fillId="5" borderId="0"/>
    <xf numFmtId="0" fontId="30" fillId="0" borderId="0">
      <alignment wrapText="1"/>
    </xf>
    <xf numFmtId="0" fontId="31" fillId="0" borderId="0" applyFont="0" applyFill="0" applyBorder="0" applyAlignment="0" applyProtection="0"/>
    <xf numFmtId="185" fontId="21" fillId="0" borderId="0" applyFont="0" applyFill="0" applyBorder="0" applyAlignment="0" applyProtection="0"/>
    <xf numFmtId="0" fontId="31" fillId="0" borderId="0" applyFont="0" applyFill="0" applyBorder="0" applyAlignment="0" applyProtection="0"/>
    <xf numFmtId="184" fontId="21" fillId="0" borderId="0" applyFont="0" applyFill="0" applyBorder="0" applyAlignment="0" applyProtection="0"/>
    <xf numFmtId="0" fontId="31" fillId="0" borderId="0" applyFont="0" applyFill="0" applyBorder="0" applyAlignment="0" applyProtection="0"/>
    <xf numFmtId="182" fontId="21" fillId="0" borderId="0" applyFont="0" applyFill="0" applyBorder="0" applyAlignment="0" applyProtection="0"/>
    <xf numFmtId="0" fontId="31" fillId="0" borderId="0" applyFont="0" applyFill="0" applyBorder="0" applyAlignment="0" applyProtection="0"/>
    <xf numFmtId="183" fontId="21" fillId="0" borderId="0" applyFont="0" applyFill="0" applyBorder="0" applyAlignment="0" applyProtection="0"/>
    <xf numFmtId="0" fontId="31" fillId="0" borderId="0"/>
    <xf numFmtId="0" fontId="31" fillId="0" borderId="0"/>
    <xf numFmtId="37" fontId="32" fillId="0" borderId="0"/>
    <xf numFmtId="0" fontId="33" fillId="0" borderId="0"/>
    <xf numFmtId="172" fontId="17" fillId="0" borderId="0" applyFill="0" applyBorder="0" applyAlignment="0"/>
    <xf numFmtId="172" fontId="6" fillId="0" borderId="0" applyFill="0" applyBorder="0" applyAlignment="0"/>
    <xf numFmtId="172" fontId="6" fillId="0" borderId="0" applyFill="0" applyBorder="0" applyAlignment="0"/>
    <xf numFmtId="166" fontId="17" fillId="0" borderId="0" applyFont="0" applyFill="0" applyBorder="0" applyAlignment="0" applyProtection="0"/>
    <xf numFmtId="166" fontId="2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28"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7" fillId="0" borderId="0" applyFont="0" applyFill="0" applyBorder="0" applyAlignment="0" applyProtection="0"/>
    <xf numFmtId="3" fontId="8" fillId="0" borderId="0" applyFont="0" applyFill="0" applyBorder="0" applyAlignment="0" applyProtection="0"/>
    <xf numFmtId="173" fontId="8" fillId="0" borderId="0" applyFont="0" applyFill="0" applyBorder="0" applyAlignment="0" applyProtection="0"/>
    <xf numFmtId="0" fontId="8" fillId="0" borderId="0" applyFont="0" applyFill="0" applyBorder="0" applyAlignment="0" applyProtection="0"/>
    <xf numFmtId="2" fontId="8" fillId="0" borderId="0" applyFont="0" applyFill="0" applyBorder="0" applyAlignment="0" applyProtection="0"/>
    <xf numFmtId="0" fontId="11" fillId="0" borderId="2" applyNumberFormat="0" applyAlignment="0" applyProtection="0">
      <alignment horizontal="left" vertical="center"/>
    </xf>
    <xf numFmtId="0" fontId="11" fillId="0" borderId="3">
      <alignment horizontal="left" vertical="center"/>
    </xf>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8" fillId="0" borderId="0"/>
    <xf numFmtId="178" fontId="17" fillId="0" borderId="4"/>
    <xf numFmtId="178" fontId="6" fillId="0" borderId="4"/>
    <xf numFmtId="178" fontId="6" fillId="0" borderId="4"/>
    <xf numFmtId="0" fontId="18" fillId="0" borderId="0" applyNumberFormat="0" applyFont="0" applyFill="0" applyAlignment="0"/>
    <xf numFmtId="180" fontId="35" fillId="0" borderId="0"/>
    <xf numFmtId="0" fontId="28" fillId="0" borderId="0"/>
    <xf numFmtId="0" fontId="6" fillId="0" borderId="0"/>
    <xf numFmtId="0" fontId="6" fillId="0" borderId="0"/>
    <xf numFmtId="0" fontId="6" fillId="0" borderId="0"/>
    <xf numFmtId="0" fontId="6" fillId="0" borderId="0"/>
    <xf numFmtId="0" fontId="16" fillId="0" borderId="0"/>
    <xf numFmtId="0" fontId="6" fillId="0" borderId="0"/>
    <xf numFmtId="0" fontId="6" fillId="0" borderId="0"/>
    <xf numFmtId="0" fontId="6" fillId="0" borderId="0"/>
    <xf numFmtId="0" fontId="8" fillId="0" borderId="0"/>
    <xf numFmtId="0" fontId="28" fillId="0" borderId="0"/>
    <xf numFmtId="0" fontId="28" fillId="0" borderId="0"/>
    <xf numFmtId="0" fontId="6" fillId="0" borderId="0"/>
    <xf numFmtId="0" fontId="6"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16" fillId="0" borderId="0"/>
    <xf numFmtId="0" fontId="8" fillId="0" borderId="0"/>
    <xf numFmtId="0" fontId="8" fillId="0" borderId="0"/>
    <xf numFmtId="0" fontId="8" fillId="0" borderId="0"/>
    <xf numFmtId="0" fontId="6" fillId="0" borderId="0"/>
    <xf numFmtId="0" fontId="6" fillId="0" borderId="0"/>
    <xf numFmtId="0" fontId="36" fillId="0" borderId="0"/>
    <xf numFmtId="0" fontId="8" fillId="0" borderId="0"/>
    <xf numFmtId="0" fontId="8" fillId="0" borderId="0"/>
    <xf numFmtId="0" fontId="8" fillId="0" borderId="0"/>
    <xf numFmtId="0" fontId="16" fillId="0" borderId="0"/>
    <xf numFmtId="0" fontId="16" fillId="0" borderId="0"/>
    <xf numFmtId="0" fontId="8" fillId="0" borderId="0"/>
    <xf numFmtId="0" fontId="8" fillId="0" borderId="0"/>
    <xf numFmtId="0" fontId="8" fillId="0" borderId="0"/>
    <xf numFmtId="0" fontId="16" fillId="0" borderId="0"/>
    <xf numFmtId="0" fontId="16" fillId="0" borderId="0"/>
    <xf numFmtId="0" fontId="8" fillId="0" borderId="0"/>
    <xf numFmtId="0" fontId="8" fillId="0" borderId="0"/>
    <xf numFmtId="0" fontId="8" fillId="0" borderId="0"/>
    <xf numFmtId="0" fontId="8" fillId="0" borderId="0"/>
    <xf numFmtId="0" fontId="21" fillId="0" borderId="0"/>
    <xf numFmtId="0" fontId="21" fillId="0" borderId="0"/>
    <xf numFmtId="0" fontId="21" fillId="0" borderId="0"/>
    <xf numFmtId="9" fontId="17" fillId="0" borderId="0" applyFont="0" applyFill="0" applyBorder="0" applyAlignment="0" applyProtection="0"/>
    <xf numFmtId="9" fontId="6" fillId="0" borderId="0" applyFont="0" applyFill="0" applyBorder="0" applyAlignment="0" applyProtection="0"/>
    <xf numFmtId="0" fontId="17" fillId="0" borderId="0"/>
    <xf numFmtId="9" fontId="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0" fontId="37" fillId="0" borderId="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38" fillId="0" borderId="0" applyNumberForma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37" fillId="0" borderId="0">
      <alignment vertical="center"/>
    </xf>
    <xf numFmtId="40" fontId="39" fillId="0" borderId="0" applyFont="0" applyFill="0" applyBorder="0" applyAlignment="0" applyProtection="0"/>
    <xf numFmtId="38"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9" fontId="40" fillId="0" borderId="0" applyFont="0" applyFill="0" applyBorder="0" applyAlignment="0" applyProtection="0"/>
    <xf numFmtId="0" fontId="41" fillId="0" borderId="0"/>
    <xf numFmtId="174" fontId="8" fillId="0" borderId="0" applyFont="0" applyFill="0" applyBorder="0" applyAlignment="0" applyProtection="0"/>
    <xf numFmtId="175" fontId="8" fillId="0" borderId="0" applyFont="0" applyFill="0" applyBorder="0" applyAlignment="0" applyProtection="0"/>
    <xf numFmtId="176" fontId="43" fillId="0" borderId="0" applyFont="0" applyFill="0" applyBorder="0" applyAlignment="0" applyProtection="0"/>
    <xf numFmtId="177" fontId="43" fillId="0" borderId="0" applyFont="0" applyFill="0" applyBorder="0" applyAlignment="0" applyProtection="0"/>
    <xf numFmtId="0" fontId="44" fillId="0" borderId="0"/>
    <xf numFmtId="0" fontId="18" fillId="0" borderId="0"/>
    <xf numFmtId="41" fontId="42" fillId="0" borderId="0" applyFont="0" applyFill="0" applyBorder="0" applyAlignment="0" applyProtection="0"/>
    <xf numFmtId="43" fontId="42" fillId="0" borderId="0" applyFont="0" applyFill="0" applyBorder="0" applyAlignment="0" applyProtection="0"/>
    <xf numFmtId="42" fontId="42" fillId="0" borderId="0" applyFont="0" applyFill="0" applyBorder="0" applyAlignment="0" applyProtection="0"/>
    <xf numFmtId="179" fontId="45" fillId="0" borderId="0" applyFont="0" applyFill="0" applyBorder="0" applyAlignment="0" applyProtection="0"/>
    <xf numFmtId="44" fontId="42" fillId="0" borderId="0" applyFont="0" applyFill="0" applyBorder="0" applyAlignment="0" applyProtection="0"/>
    <xf numFmtId="0" fontId="17" fillId="0" borderId="0"/>
    <xf numFmtId="0" fontId="17" fillId="0" borderId="0"/>
    <xf numFmtId="0" fontId="47" fillId="0" borderId="0" applyNumberFormat="0" applyFill="0" applyBorder="0" applyAlignment="0" applyProtection="0"/>
    <xf numFmtId="0" fontId="48" fillId="0" borderId="6" applyNumberFormat="0" applyFill="0" applyAlignment="0" applyProtection="0"/>
    <xf numFmtId="0" fontId="49" fillId="0" borderId="7" applyNumberFormat="0" applyFill="0" applyAlignment="0" applyProtection="0"/>
    <xf numFmtId="0" fontId="50" fillId="0" borderId="8" applyNumberFormat="0" applyFill="0" applyAlignment="0" applyProtection="0"/>
    <xf numFmtId="0" fontId="50" fillId="0" borderId="0" applyNumberFormat="0" applyFill="0" applyBorder="0" applyAlignment="0" applyProtection="0"/>
    <xf numFmtId="0" fontId="51" fillId="6" borderId="0" applyNumberFormat="0" applyBorder="0" applyAlignment="0" applyProtection="0"/>
    <xf numFmtId="0" fontId="52" fillId="7" borderId="0" applyNumberFormat="0" applyBorder="0" applyAlignment="0" applyProtection="0"/>
    <xf numFmtId="0" fontId="53" fillId="8" borderId="0" applyNumberFormat="0" applyBorder="0" applyAlignment="0" applyProtection="0"/>
    <xf numFmtId="0" fontId="54" fillId="9" borderId="9" applyNumberFormat="0" applyAlignment="0" applyProtection="0"/>
    <xf numFmtId="0" fontId="55" fillId="10" borderId="10" applyNumberFormat="0" applyAlignment="0" applyProtection="0"/>
    <xf numFmtId="0" fontId="56" fillId="10" borderId="9" applyNumberFormat="0" applyAlignment="0" applyProtection="0"/>
    <xf numFmtId="0" fontId="57" fillId="0" borderId="11" applyNumberFormat="0" applyFill="0" applyAlignment="0" applyProtection="0"/>
    <xf numFmtId="0" fontId="58" fillId="11" borderId="12"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14" applyNumberFormat="0" applyFill="0" applyAlignment="0" applyProtection="0"/>
    <xf numFmtId="0" fontId="6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2" fillId="16" borderId="0" applyNumberFormat="0" applyBorder="0" applyAlignment="0" applyProtection="0"/>
    <xf numFmtId="0" fontId="6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62" fillId="20" borderId="0" applyNumberFormat="0" applyBorder="0" applyAlignment="0" applyProtection="0"/>
    <xf numFmtId="0" fontId="6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62" fillId="24" borderId="0" applyNumberFormat="0" applyBorder="0" applyAlignment="0" applyProtection="0"/>
    <xf numFmtId="0" fontId="6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62" fillId="32" borderId="0" applyNumberFormat="0" applyBorder="0" applyAlignment="0" applyProtection="0"/>
    <xf numFmtId="0" fontId="62"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62" fillId="36" borderId="0" applyNumberFormat="0" applyBorder="0" applyAlignment="0" applyProtection="0"/>
    <xf numFmtId="0" fontId="1" fillId="0" borderId="0"/>
    <xf numFmtId="166" fontId="1" fillId="0" borderId="0" applyFont="0" applyFill="0" applyBorder="0" applyAlignment="0" applyProtection="0"/>
    <xf numFmtId="0" fontId="1" fillId="0" borderId="0"/>
    <xf numFmtId="0" fontId="1" fillId="0" borderId="0"/>
    <xf numFmtId="0" fontId="1" fillId="12" borderId="13" applyNumberFormat="0" applyFont="0" applyAlignment="0" applyProtection="0"/>
    <xf numFmtId="43" fontId="2"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0" fontId="8" fillId="0" borderId="0"/>
    <xf numFmtId="172" fontId="8" fillId="0" borderId="0" applyFill="0" applyBorder="0" applyAlignment="0"/>
    <xf numFmtId="166" fontId="8" fillId="0" borderId="0" applyFont="0" applyFill="0" applyBorder="0" applyAlignment="0" applyProtection="0"/>
    <xf numFmtId="166" fontId="8" fillId="0" borderId="0" applyFont="0" applyFill="0" applyBorder="0" applyAlignment="0" applyProtection="0"/>
    <xf numFmtId="178" fontId="8" fillId="0" borderId="4"/>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cellStyleXfs>
  <cellXfs count="217">
    <xf numFmtId="0" fontId="0" fillId="0" borderId="0" xfId="0"/>
    <xf numFmtId="0" fontId="3" fillId="0" borderId="0" xfId="0" applyFont="1" applyAlignment="1">
      <alignment horizontal="left"/>
    </xf>
    <xf numFmtId="0" fontId="4" fillId="0" borderId="0" xfId="0" applyFont="1"/>
    <xf numFmtId="167" fontId="4" fillId="0" borderId="0" xfId="0" applyNumberFormat="1" applyFont="1"/>
    <xf numFmtId="167" fontId="5" fillId="0" borderId="0" xfId="0" applyNumberFormat="1" applyFont="1"/>
    <xf numFmtId="168" fontId="4" fillId="0" borderId="0" xfId="3" applyNumberFormat="1" applyFont="1"/>
    <xf numFmtId="0" fontId="7" fillId="2" borderId="0" xfId="0" applyFont="1" applyFill="1" applyAlignment="1">
      <alignment horizontal="center" vertical="center" wrapText="1"/>
    </xf>
    <xf numFmtId="0" fontId="5" fillId="0" borderId="0" xfId="0" applyFont="1"/>
    <xf numFmtId="0" fontId="5" fillId="0" borderId="0" xfId="0" applyFont="1" applyAlignment="1">
      <alignment horizontal="left"/>
    </xf>
    <xf numFmtId="0" fontId="5" fillId="0" borderId="0" xfId="0" applyFont="1" applyAlignment="1">
      <alignment horizontal="center"/>
    </xf>
    <xf numFmtId="168" fontId="5" fillId="0" borderId="0" xfId="3" applyNumberFormat="1" applyFont="1" applyFill="1" applyBorder="1"/>
    <xf numFmtId="168" fontId="5" fillId="0" borderId="0" xfId="3" applyNumberFormat="1" applyFont="1"/>
    <xf numFmtId="10" fontId="5" fillId="0" borderId="0" xfId="2" applyNumberFormat="1" applyFont="1"/>
    <xf numFmtId="4" fontId="7" fillId="0" borderId="0" xfId="0" applyNumberFormat="1" applyFont="1"/>
    <xf numFmtId="167" fontId="7" fillId="0" borderId="0" xfId="0" applyNumberFormat="1" applyFont="1"/>
    <xf numFmtId="9" fontId="7" fillId="0" borderId="0" xfId="3" applyFont="1"/>
    <xf numFmtId="168" fontId="7" fillId="0" borderId="0" xfId="3" applyNumberFormat="1" applyFont="1"/>
    <xf numFmtId="167" fontId="10" fillId="0" borderId="0" xfId="0" applyNumberFormat="1" applyFont="1"/>
    <xf numFmtId="168" fontId="7" fillId="0" borderId="0" xfId="3" applyNumberFormat="1" applyFont="1" applyAlignment="1"/>
    <xf numFmtId="167" fontId="3" fillId="0" borderId="0" xfId="0" applyNumberFormat="1" applyFont="1"/>
    <xf numFmtId="168" fontId="3" fillId="0" borderId="0" xfId="3" applyNumberFormat="1" applyFont="1" applyAlignment="1"/>
    <xf numFmtId="1" fontId="4" fillId="0" borderId="0" xfId="4" applyNumberFormat="1" applyFont="1" applyAlignment="1">
      <alignment horizontal="left"/>
    </xf>
    <xf numFmtId="167" fontId="7" fillId="0" borderId="0" xfId="0" applyNumberFormat="1" applyFont="1" applyAlignment="1">
      <alignment horizontal="center"/>
    </xf>
    <xf numFmtId="168" fontId="3" fillId="0" borderId="0" xfId="3" applyNumberFormat="1" applyFont="1"/>
    <xf numFmtId="9" fontId="3" fillId="0" borderId="0" xfId="3" applyFont="1"/>
    <xf numFmtId="164" fontId="3" fillId="0" borderId="0" xfId="4" applyFont="1"/>
    <xf numFmtId="169" fontId="13" fillId="3" borderId="0" xfId="5" applyNumberFormat="1" applyFont="1" applyFill="1"/>
    <xf numFmtId="170" fontId="14" fillId="3" borderId="0" xfId="5" applyNumberFormat="1" applyFont="1" applyFill="1" applyAlignment="1">
      <alignment horizontal="right"/>
    </xf>
    <xf numFmtId="0" fontId="13" fillId="3" borderId="0" xfId="0" applyFont="1" applyFill="1"/>
    <xf numFmtId="170" fontId="13" fillId="3" borderId="0" xfId="5" applyNumberFormat="1" applyFont="1" applyFill="1"/>
    <xf numFmtId="169" fontId="13" fillId="3" borderId="1" xfId="5" applyNumberFormat="1" applyFont="1" applyFill="1" applyBorder="1"/>
    <xf numFmtId="169" fontId="12" fillId="4" borderId="1" xfId="5" applyNumberFormat="1" applyFont="1" applyFill="1" applyBorder="1" applyAlignment="1">
      <alignment horizontal="right" vertical="center" wrapText="1"/>
    </xf>
    <xf numFmtId="0" fontId="12" fillId="3" borderId="0" xfId="0" applyFont="1" applyFill="1" applyAlignment="1">
      <alignment horizontal="center" vertical="center" wrapText="1"/>
    </xf>
    <xf numFmtId="169" fontId="12" fillId="3" borderId="0" xfId="5" applyNumberFormat="1" applyFont="1" applyFill="1" applyBorder="1" applyAlignment="1">
      <alignment horizontal="right" vertical="center" wrapText="1"/>
    </xf>
    <xf numFmtId="170" fontId="12" fillId="3" borderId="0" xfId="5" applyNumberFormat="1" applyFont="1" applyFill="1" applyBorder="1" applyAlignment="1">
      <alignment horizontal="right" vertical="center" wrapText="1"/>
    </xf>
    <xf numFmtId="9" fontId="4" fillId="0" borderId="0" xfId="2" applyFont="1"/>
    <xf numFmtId="3" fontId="5" fillId="0" borderId="0" xfId="0" applyNumberFormat="1" applyFont="1"/>
    <xf numFmtId="171" fontId="13" fillId="3" borderId="0" xfId="0" applyNumberFormat="1" applyFont="1" applyFill="1" applyAlignment="1">
      <alignment horizontal="center"/>
    </xf>
    <xf numFmtId="187" fontId="13" fillId="3" borderId="0" xfId="2" applyNumberFormat="1" applyFont="1" applyFill="1"/>
    <xf numFmtId="10" fontId="13" fillId="3" borderId="0" xfId="2" applyNumberFormat="1" applyFont="1" applyFill="1"/>
    <xf numFmtId="0" fontId="3" fillId="0" borderId="0" xfId="0" applyFont="1" applyAlignment="1">
      <alignment horizontal="center"/>
    </xf>
    <xf numFmtId="3" fontId="63" fillId="0" borderId="1" xfId="0" applyNumberFormat="1" applyFont="1" applyBorder="1"/>
    <xf numFmtId="4" fontId="63" fillId="0" borderId="1" xfId="1" applyNumberFormat="1" applyFont="1" applyFill="1" applyBorder="1" applyAlignment="1">
      <alignment horizontal="right"/>
    </xf>
    <xf numFmtId="0" fontId="64" fillId="2" borderId="1" xfId="0" applyFont="1" applyFill="1" applyBorder="1" applyAlignment="1">
      <alignment horizontal="center" vertical="center" wrapText="1"/>
    </xf>
    <xf numFmtId="49" fontId="64" fillId="2" borderId="1" xfId="0" applyNumberFormat="1" applyFont="1" applyFill="1" applyBorder="1" applyAlignment="1">
      <alignment horizontal="center" vertical="center" wrapText="1"/>
    </xf>
    <xf numFmtId="168" fontId="64" fillId="2" borderId="1" xfId="3" applyNumberFormat="1" applyFont="1" applyFill="1" applyBorder="1" applyAlignment="1">
      <alignment horizontal="center" vertical="center" wrapText="1"/>
    </xf>
    <xf numFmtId="0" fontId="63" fillId="0" borderId="1" xfId="0" applyFont="1" applyBorder="1" applyAlignment="1">
      <alignment horizontal="left"/>
    </xf>
    <xf numFmtId="0" fontId="63" fillId="0" borderId="1" xfId="0" applyFont="1" applyBorder="1"/>
    <xf numFmtId="0" fontId="63" fillId="0" borderId="1" xfId="0" applyFont="1" applyBorder="1" applyAlignment="1">
      <alignment horizontal="center"/>
    </xf>
    <xf numFmtId="0" fontId="64" fillId="0" borderId="0" xfId="0" applyFont="1" applyAlignment="1">
      <alignment vertical="center" wrapText="1"/>
    </xf>
    <xf numFmtId="0" fontId="63" fillId="0" borderId="0" xfId="0" applyFont="1" applyAlignment="1">
      <alignment horizontal="left"/>
    </xf>
    <xf numFmtId="168" fontId="67" fillId="0" borderId="0" xfId="3" applyNumberFormat="1" applyFont="1" applyAlignment="1">
      <alignment horizontal="right"/>
    </xf>
    <xf numFmtId="0" fontId="68" fillId="0" borderId="0" xfId="0" applyFont="1" applyAlignment="1">
      <alignment vertical="center"/>
    </xf>
    <xf numFmtId="0" fontId="7" fillId="0" borderId="0" xfId="0" applyFont="1" applyAlignment="1">
      <alignment horizontal="center"/>
    </xf>
    <xf numFmtId="168" fontId="3" fillId="0" borderId="0" xfId="3" applyNumberFormat="1" applyFont="1" applyAlignment="1">
      <alignment horizontal="center"/>
    </xf>
    <xf numFmtId="169" fontId="10" fillId="0" borderId="0" xfId="4" applyNumberFormat="1" applyFont="1"/>
    <xf numFmtId="168" fontId="64" fillId="0" borderId="0" xfId="3" applyNumberFormat="1" applyFont="1"/>
    <xf numFmtId="0" fontId="68" fillId="0" borderId="0" xfId="0" applyFont="1"/>
    <xf numFmtId="0" fontId="66" fillId="0" borderId="0" xfId="0" applyFont="1" applyAlignment="1">
      <alignment horizontal="left"/>
    </xf>
    <xf numFmtId="169" fontId="68" fillId="0" borderId="0" xfId="1" applyNumberFormat="1" applyFont="1"/>
    <xf numFmtId="164" fontId="68" fillId="0" borderId="0" xfId="1" applyFont="1"/>
    <xf numFmtId="169" fontId="67" fillId="0" borderId="0" xfId="1" applyNumberFormat="1" applyFont="1" applyAlignment="1">
      <alignment horizontal="right"/>
    </xf>
    <xf numFmtId="164" fontId="67" fillId="0" borderId="0" xfId="1" applyFont="1" applyAlignment="1">
      <alignment horizontal="right"/>
    </xf>
    <xf numFmtId="0" fontId="69" fillId="3" borderId="0" xfId="0" applyFont="1" applyFill="1" applyAlignment="1">
      <alignment horizontal="center" vertical="center" wrapText="1"/>
    </xf>
    <xf numFmtId="0" fontId="68" fillId="0" borderId="0" xfId="0" applyFont="1" applyAlignment="1">
      <alignment horizontal="left" vertical="center"/>
    </xf>
    <xf numFmtId="0" fontId="69" fillId="3" borderId="0" xfId="0" applyFont="1" applyFill="1" applyAlignment="1">
      <alignment vertical="center"/>
    </xf>
    <xf numFmtId="0" fontId="69" fillId="0" borderId="0" xfId="0" applyFont="1" applyAlignment="1">
      <alignment horizontal="center" vertical="center"/>
    </xf>
    <xf numFmtId="169" fontId="69" fillId="0" borderId="0" xfId="1" applyNumberFormat="1" applyFont="1" applyFill="1" applyBorder="1" applyAlignment="1">
      <alignment vertical="center"/>
    </xf>
    <xf numFmtId="164" fontId="69" fillId="0" borderId="0" xfId="1" applyFont="1" applyFill="1" applyBorder="1" applyAlignment="1">
      <alignment vertical="center"/>
    </xf>
    <xf numFmtId="0" fontId="69" fillId="0" borderId="0" xfId="0" applyFont="1" applyAlignment="1">
      <alignment vertical="center"/>
    </xf>
    <xf numFmtId="0" fontId="68" fillId="0" borderId="0" xfId="0" applyFont="1" applyAlignment="1">
      <alignment horizontal="center"/>
    </xf>
    <xf numFmtId="1" fontId="63" fillId="3" borderId="1" xfId="0" applyNumberFormat="1" applyFont="1" applyFill="1" applyBorder="1" applyAlignment="1">
      <alignment horizontal="center"/>
    </xf>
    <xf numFmtId="169" fontId="63" fillId="3" borderId="1" xfId="5" applyNumberFormat="1" applyFont="1" applyFill="1" applyBorder="1"/>
    <xf numFmtId="169" fontId="66" fillId="4" borderId="1" xfId="5" applyNumberFormat="1" applyFont="1" applyFill="1" applyBorder="1" applyAlignment="1">
      <alignment horizontal="right" vertical="center" wrapText="1"/>
    </xf>
    <xf numFmtId="164" fontId="13" fillId="3" borderId="1" xfId="5" applyFont="1" applyFill="1" applyBorder="1"/>
    <xf numFmtId="164" fontId="12" fillId="4" borderId="1" xfId="5" applyFont="1" applyFill="1" applyBorder="1" applyAlignment="1">
      <alignment horizontal="right" vertical="center" wrapText="1"/>
    </xf>
    <xf numFmtId="164" fontId="63" fillId="3" borderId="1" xfId="5" applyFont="1" applyFill="1" applyBorder="1"/>
    <xf numFmtId="164" fontId="66" fillId="4" borderId="1" xfId="5" applyFont="1" applyFill="1" applyBorder="1" applyAlignment="1">
      <alignment horizontal="right" vertical="center" wrapText="1"/>
    </xf>
    <xf numFmtId="0" fontId="68" fillId="0" borderId="1" xfId="0" applyFont="1" applyBorder="1" applyAlignment="1">
      <alignment vertical="center" wrapText="1"/>
    </xf>
    <xf numFmtId="0" fontId="68" fillId="0" borderId="1" xfId="0" applyFont="1" applyBorder="1" applyAlignment="1">
      <alignment horizontal="left" vertical="center"/>
    </xf>
    <xf numFmtId="0" fontId="68" fillId="0" borderId="1" xfId="0" applyFont="1" applyBorder="1" applyAlignment="1">
      <alignment horizontal="left" vertical="center" wrapText="1"/>
    </xf>
    <xf numFmtId="0" fontId="63" fillId="3" borderId="1" xfId="0" applyFont="1" applyFill="1" applyBorder="1" applyAlignment="1">
      <alignment horizontal="left" vertical="center" wrapText="1"/>
    </xf>
    <xf numFmtId="0" fontId="63" fillId="3" borderId="0" xfId="0" applyFont="1" applyFill="1" applyAlignment="1">
      <alignment horizontal="left" vertical="center"/>
    </xf>
    <xf numFmtId="0" fontId="63" fillId="3" borderId="1" xfId="0" applyFont="1" applyFill="1" applyBorder="1" applyAlignment="1">
      <alignment horizontal="left" vertical="center"/>
    </xf>
    <xf numFmtId="0" fontId="68" fillId="3" borderId="1" xfId="0" applyFont="1" applyFill="1" applyBorder="1" applyAlignment="1">
      <alignment horizontal="left" vertical="center" wrapText="1"/>
    </xf>
    <xf numFmtId="164" fontId="68" fillId="0" borderId="1" xfId="1" applyFont="1" applyBorder="1" applyAlignment="1">
      <alignment vertical="center"/>
    </xf>
    <xf numFmtId="0" fontId="68" fillId="0" borderId="1" xfId="0" applyFont="1" applyBorder="1" applyAlignment="1">
      <alignment vertical="center"/>
    </xf>
    <xf numFmtId="0" fontId="68" fillId="0" borderId="1" xfId="0" applyFont="1" applyBorder="1" applyAlignment="1">
      <alignment horizontal="center" vertical="center"/>
    </xf>
    <xf numFmtId="164" fontId="68" fillId="0" borderId="1" xfId="1" applyFont="1" applyBorder="1" applyAlignment="1">
      <alignment horizontal="left" vertical="center"/>
    </xf>
    <xf numFmtId="165" fontId="68" fillId="0" borderId="1" xfId="0" applyNumberFormat="1" applyFont="1" applyBorder="1" applyAlignment="1">
      <alignment horizontal="left" vertical="center"/>
    </xf>
    <xf numFmtId="165" fontId="68" fillId="0" borderId="1" xfId="0" applyNumberFormat="1" applyFont="1" applyBorder="1" applyAlignment="1">
      <alignment vertical="center"/>
    </xf>
    <xf numFmtId="164" fontId="68" fillId="0" borderId="1" xfId="1" applyFont="1" applyFill="1" applyBorder="1" applyAlignment="1">
      <alignment horizontal="left" vertical="center"/>
    </xf>
    <xf numFmtId="164" fontId="65" fillId="0" borderId="1" xfId="1" applyFont="1" applyBorder="1" applyAlignment="1">
      <alignment vertical="center"/>
    </xf>
    <xf numFmtId="0" fontId="68" fillId="0" borderId="1" xfId="1" applyNumberFormat="1" applyFont="1" applyBorder="1" applyAlignment="1">
      <alignment horizontal="left" vertical="center" wrapText="1"/>
    </xf>
    <xf numFmtId="0" fontId="66" fillId="2" borderId="1" xfId="0" applyFont="1" applyFill="1" applyBorder="1" applyAlignment="1">
      <alignment horizontal="center" vertical="center" wrapText="1"/>
    </xf>
    <xf numFmtId="169" fontId="66" fillId="2" borderId="1" xfId="1" applyNumberFormat="1" applyFont="1" applyFill="1" applyBorder="1" applyAlignment="1">
      <alignment horizontal="center" vertical="center" wrapText="1"/>
    </xf>
    <xf numFmtId="164" fontId="66" fillId="2" borderId="1" xfId="1" applyFont="1" applyFill="1" applyBorder="1" applyAlignment="1">
      <alignment horizontal="center" vertical="center" wrapText="1"/>
    </xf>
    <xf numFmtId="3" fontId="66" fillId="2" borderId="1" xfId="0" applyNumberFormat="1" applyFont="1" applyFill="1" applyBorder="1" applyAlignment="1">
      <alignment horizontal="center" vertical="center" wrapText="1"/>
    </xf>
    <xf numFmtId="168" fontId="63" fillId="0" borderId="1" xfId="3" applyNumberFormat="1" applyFont="1" applyFill="1" applyBorder="1"/>
    <xf numFmtId="168" fontId="63" fillId="0" borderId="1" xfId="3" applyNumberFormat="1" applyFont="1" applyBorder="1"/>
    <xf numFmtId="1" fontId="63" fillId="3" borderId="15" xfId="0" applyNumberFormat="1" applyFont="1" applyFill="1" applyBorder="1" applyAlignment="1">
      <alignment horizontal="center"/>
    </xf>
    <xf numFmtId="0" fontId="68" fillId="0" borderId="1" xfId="0" applyFont="1" applyBorder="1" applyAlignment="1">
      <alignment horizontal="center" vertical="center" wrapText="1"/>
    </xf>
    <xf numFmtId="0" fontId="63" fillId="3" borderId="0" xfId="0" applyFont="1" applyFill="1" applyAlignment="1">
      <alignment vertical="center"/>
    </xf>
    <xf numFmtId="0" fontId="63" fillId="3" borderId="1" xfId="0" applyFont="1" applyFill="1" applyBorder="1" applyAlignment="1">
      <alignment vertical="center" wrapText="1"/>
    </xf>
    <xf numFmtId="0" fontId="66" fillId="4" borderId="1" xfId="0" applyFont="1" applyFill="1" applyBorder="1" applyAlignment="1">
      <alignment horizontal="center" vertical="center" wrapText="1"/>
    </xf>
    <xf numFmtId="164" fontId="68" fillId="0" borderId="19" xfId="1" applyFont="1" applyBorder="1" applyAlignment="1">
      <alignment vertical="center"/>
    </xf>
    <xf numFmtId="0" fontId="68" fillId="0" borderId="21" xfId="0" applyFont="1" applyBorder="1" applyAlignment="1">
      <alignment horizontal="center" vertical="center"/>
    </xf>
    <xf numFmtId="0" fontId="70" fillId="4" borderId="1" xfId="0" applyFont="1" applyFill="1" applyBorder="1" applyAlignment="1">
      <alignment horizontal="center" vertical="center" wrapText="1"/>
    </xf>
    <xf numFmtId="0" fontId="68" fillId="0" borderId="19" xfId="0" applyFont="1" applyBorder="1" applyAlignment="1">
      <alignment vertical="center"/>
    </xf>
    <xf numFmtId="188" fontId="68" fillId="0" borderId="25" xfId="1" applyNumberFormat="1" applyFont="1" applyBorder="1" applyAlignment="1">
      <alignment vertical="center"/>
    </xf>
    <xf numFmtId="0" fontId="68" fillId="0" borderId="19" xfId="0" applyFont="1" applyBorder="1" applyAlignment="1">
      <alignment horizontal="left" vertical="center"/>
    </xf>
    <xf numFmtId="0" fontId="68" fillId="0" borderId="26" xfId="0" applyFont="1" applyBorder="1" applyAlignment="1">
      <alignment horizontal="center" vertical="center"/>
    </xf>
    <xf numFmtId="0" fontId="68" fillId="0" borderId="16" xfId="0" applyFont="1" applyBorder="1" applyAlignment="1">
      <alignment vertical="center"/>
    </xf>
    <xf numFmtId="0" fontId="66" fillId="0" borderId="19" xfId="0" applyFont="1" applyBorder="1" applyAlignment="1">
      <alignment vertical="center"/>
    </xf>
    <xf numFmtId="0" fontId="66" fillId="0" borderId="21" xfId="0" applyFont="1" applyBorder="1" applyAlignment="1">
      <alignment horizontal="center" vertical="center"/>
    </xf>
    <xf numFmtId="171" fontId="66" fillId="4" borderId="1" xfId="0" applyNumberFormat="1" applyFont="1" applyFill="1" applyBorder="1" applyAlignment="1">
      <alignment horizontal="center" vertical="center" wrapText="1"/>
    </xf>
    <xf numFmtId="0" fontId="66" fillId="4" borderId="1" xfId="6" applyFont="1" applyFill="1" applyBorder="1" applyAlignment="1">
      <alignment horizontal="center" vertical="center" wrapText="1"/>
    </xf>
    <xf numFmtId="169" fontId="66" fillId="4" borderId="1" xfId="5" applyNumberFormat="1" applyFont="1" applyFill="1" applyBorder="1" applyAlignment="1">
      <alignment horizontal="center" vertical="center" wrapText="1"/>
    </xf>
    <xf numFmtId="170" fontId="66" fillId="4" borderId="1" xfId="5" applyNumberFormat="1" applyFont="1" applyFill="1" applyBorder="1" applyAlignment="1">
      <alignment horizontal="center" vertical="center" wrapText="1"/>
    </xf>
    <xf numFmtId="0" fontId="66" fillId="2" borderId="24" xfId="0" applyFont="1" applyFill="1" applyBorder="1" applyAlignment="1">
      <alignment horizontal="center" vertical="center" wrapText="1"/>
    </xf>
    <xf numFmtId="0" fontId="66" fillId="2" borderId="22" xfId="0" applyFont="1" applyFill="1" applyBorder="1" applyAlignment="1">
      <alignment horizontal="center" vertical="center" wrapText="1"/>
    </xf>
    <xf numFmtId="0" fontId="66" fillId="2" borderId="23" xfId="0" applyFont="1" applyFill="1" applyBorder="1" applyAlignment="1">
      <alignment horizontal="center" vertical="center" wrapText="1"/>
    </xf>
    <xf numFmtId="169" fontId="66" fillId="2" borderId="23" xfId="5" applyNumberFormat="1" applyFont="1" applyFill="1" applyBorder="1" applyAlignment="1">
      <alignment horizontal="center" vertical="center" wrapText="1"/>
    </xf>
    <xf numFmtId="0" fontId="66" fillId="0" borderId="22" xfId="0" applyFont="1" applyBorder="1" applyAlignment="1">
      <alignment horizontal="center" vertical="center" wrapText="1"/>
    </xf>
    <xf numFmtId="0" fontId="66" fillId="0" borderId="23" xfId="0" applyFont="1" applyBorder="1" applyAlignment="1">
      <alignment horizontal="left" vertical="center" wrapText="1"/>
    </xf>
    <xf numFmtId="0" fontId="65" fillId="0" borderId="21" xfId="0" applyFont="1" applyBorder="1" applyAlignment="1">
      <alignment horizontal="center" vertical="center"/>
    </xf>
    <xf numFmtId="0" fontId="65" fillId="0" borderId="19" xfId="0" applyFont="1" applyBorder="1" applyAlignment="1">
      <alignment vertical="center"/>
    </xf>
    <xf numFmtId="0" fontId="65" fillId="0" borderId="26" xfId="0" applyFont="1" applyBorder="1" applyAlignment="1">
      <alignment horizontal="center" vertical="center"/>
    </xf>
    <xf numFmtId="0" fontId="65" fillId="0" borderId="16" xfId="0" applyFont="1" applyBorder="1" applyAlignment="1">
      <alignment vertical="center"/>
    </xf>
    <xf numFmtId="0" fontId="66" fillId="0" borderId="22" xfId="0" applyFont="1" applyBorder="1" applyAlignment="1">
      <alignment horizontal="center" vertical="center"/>
    </xf>
    <xf numFmtId="0" fontId="66" fillId="0" borderId="23" xfId="0" applyFont="1" applyBorder="1" applyAlignment="1">
      <alignment vertical="center"/>
    </xf>
    <xf numFmtId="0" fontId="63" fillId="3" borderId="21" xfId="0" applyFont="1" applyFill="1" applyBorder="1" applyAlignment="1">
      <alignment horizontal="center" wrapText="1"/>
    </xf>
    <xf numFmtId="0" fontId="63" fillId="3" borderId="19" xfId="0" applyFont="1" applyFill="1" applyBorder="1" applyAlignment="1">
      <alignment wrapText="1"/>
    </xf>
    <xf numFmtId="0" fontId="63" fillId="3" borderId="27" xfId="0" applyFont="1" applyFill="1" applyBorder="1" applyAlignment="1">
      <alignment horizontal="center" wrapText="1"/>
    </xf>
    <xf numFmtId="0" fontId="63" fillId="3" borderId="20" xfId="0" applyFont="1" applyFill="1" applyBorder="1" applyAlignment="1">
      <alignment wrapText="1"/>
    </xf>
    <xf numFmtId="0" fontId="65" fillId="0" borderId="19" xfId="0" applyFont="1" applyBorder="1" applyAlignment="1">
      <alignment horizontal="left" vertical="center"/>
    </xf>
    <xf numFmtId="0" fontId="71" fillId="0" borderId="0" xfId="0" applyFont="1"/>
    <xf numFmtId="169" fontId="66" fillId="4" borderId="1" xfId="1" applyNumberFormat="1" applyFont="1" applyFill="1" applyBorder="1" applyAlignment="1">
      <alignment horizontal="center" vertical="center" wrapText="1"/>
    </xf>
    <xf numFmtId="164" fontId="66" fillId="4" borderId="1" xfId="1" applyFont="1" applyFill="1" applyBorder="1" applyAlignment="1">
      <alignment horizontal="center" vertical="center" wrapText="1"/>
    </xf>
    <xf numFmtId="3" fontId="66" fillId="4" borderId="1" xfId="0" applyNumberFormat="1" applyFont="1" applyFill="1" applyBorder="1" applyAlignment="1">
      <alignment horizontal="center" vertical="center" wrapText="1"/>
    </xf>
    <xf numFmtId="0" fontId="66" fillId="4" borderId="1" xfId="1" applyNumberFormat="1" applyFont="1" applyFill="1" applyBorder="1" applyAlignment="1">
      <alignment horizontal="center" vertical="center" wrapText="1"/>
    </xf>
    <xf numFmtId="169" fontId="66" fillId="2" borderId="23" xfId="1" applyNumberFormat="1" applyFont="1" applyFill="1" applyBorder="1" applyAlignment="1">
      <alignment horizontal="center" vertical="center" wrapText="1"/>
    </xf>
    <xf numFmtId="164" fontId="66" fillId="2" borderId="23" xfId="1" applyFont="1" applyFill="1" applyBorder="1" applyAlignment="1">
      <alignment horizontal="center" vertical="center" wrapText="1"/>
    </xf>
    <xf numFmtId="3" fontId="66" fillId="2" borderId="23" xfId="0" applyNumberFormat="1" applyFont="1" applyFill="1" applyBorder="1" applyAlignment="1">
      <alignment horizontal="center" vertical="center" wrapText="1"/>
    </xf>
    <xf numFmtId="188" fontId="66" fillId="2" borderId="24" xfId="1" applyNumberFormat="1" applyFont="1" applyFill="1" applyBorder="1" applyAlignment="1">
      <alignment horizontal="center" vertical="center" wrapText="1"/>
    </xf>
    <xf numFmtId="0" fontId="37" fillId="0" borderId="0" xfId="0" applyFont="1"/>
    <xf numFmtId="164" fontId="69" fillId="4" borderId="20" xfId="1" applyFont="1" applyFill="1" applyBorder="1" applyAlignment="1">
      <alignment vertical="center"/>
    </xf>
    <xf numFmtId="169" fontId="68" fillId="0" borderId="19" xfId="1" applyNumberFormat="1" applyFont="1" applyBorder="1" applyAlignment="1">
      <alignment vertical="center"/>
    </xf>
    <xf numFmtId="164" fontId="68" fillId="0" borderId="30" xfId="1" applyFont="1" applyBorder="1" applyAlignment="1">
      <alignment vertical="center"/>
    </xf>
    <xf numFmtId="169" fontId="69" fillId="2" borderId="20" xfId="1" applyNumberFormat="1" applyFont="1" applyFill="1" applyBorder="1" applyAlignment="1">
      <alignment vertical="center"/>
    </xf>
    <xf numFmtId="164" fontId="69" fillId="2" borderId="20" xfId="1" applyFont="1" applyFill="1" applyBorder="1" applyAlignment="1">
      <alignment vertical="center"/>
    </xf>
    <xf numFmtId="164" fontId="69" fillId="2" borderId="31" xfId="1" applyFont="1" applyFill="1" applyBorder="1" applyAlignment="1">
      <alignment vertical="center"/>
    </xf>
    <xf numFmtId="188" fontId="69" fillId="2" borderId="28" xfId="1" applyNumberFormat="1" applyFont="1" applyFill="1" applyBorder="1" applyAlignment="1">
      <alignment vertical="center"/>
    </xf>
    <xf numFmtId="169" fontId="69" fillId="4" borderId="20" xfId="1" applyNumberFormat="1" applyFont="1" applyFill="1" applyBorder="1" applyAlignment="1">
      <alignment vertical="center"/>
    </xf>
    <xf numFmtId="188" fontId="69" fillId="4" borderId="28" xfId="1" applyNumberFormat="1" applyFont="1" applyFill="1" applyBorder="1" applyAlignment="1">
      <alignment vertical="center"/>
    </xf>
    <xf numFmtId="3" fontId="64" fillId="0" borderId="1" xfId="0" applyNumberFormat="1" applyFont="1" applyBorder="1"/>
    <xf numFmtId="0" fontId="64" fillId="0" borderId="1" xfId="0" applyFont="1" applyBorder="1" applyAlignment="1">
      <alignment horizontal="left"/>
    </xf>
    <xf numFmtId="0" fontId="64" fillId="0" borderId="1" xfId="0" applyFont="1" applyBorder="1"/>
    <xf numFmtId="0" fontId="64" fillId="0" borderId="1" xfId="0" applyFont="1" applyBorder="1" applyAlignment="1">
      <alignment horizontal="center"/>
    </xf>
    <xf numFmtId="168" fontId="64" fillId="0" borderId="1" xfId="3" applyNumberFormat="1" applyFont="1" applyFill="1" applyBorder="1"/>
    <xf numFmtId="0" fontId="7" fillId="0" borderId="0" xfId="0" applyFont="1"/>
    <xf numFmtId="188" fontId="70" fillId="0" borderId="25" xfId="1" applyNumberFormat="1" applyFont="1" applyBorder="1" applyAlignment="1">
      <alignment vertical="center"/>
    </xf>
    <xf numFmtId="2" fontId="66" fillId="0" borderId="23" xfId="0" applyNumberFormat="1" applyFont="1" applyBorder="1" applyAlignment="1">
      <alignment vertical="center"/>
    </xf>
    <xf numFmtId="164" fontId="66" fillId="0" borderId="23" xfId="1" applyFont="1" applyBorder="1" applyAlignment="1">
      <alignment vertical="center"/>
    </xf>
    <xf numFmtId="188" fontId="66" fillId="0" borderId="24" xfId="0" applyNumberFormat="1" applyFont="1" applyBorder="1" applyAlignment="1">
      <alignment vertical="center"/>
    </xf>
    <xf numFmtId="169" fontId="13" fillId="3" borderId="19" xfId="5" applyNumberFormat="1" applyFont="1" applyFill="1" applyBorder="1" applyAlignment="1">
      <alignment wrapText="1"/>
    </xf>
    <xf numFmtId="164" fontId="13" fillId="3" borderId="25" xfId="5" applyFont="1" applyFill="1" applyBorder="1" applyAlignment="1">
      <alignment wrapText="1"/>
    </xf>
    <xf numFmtId="169" fontId="12" fillId="0" borderId="23" xfId="5" applyNumberFormat="1" applyFont="1" applyBorder="1" applyAlignment="1">
      <alignment vertical="center"/>
    </xf>
    <xf numFmtId="164" fontId="12" fillId="0" borderId="24" xfId="1" applyFont="1" applyBorder="1" applyAlignment="1">
      <alignment vertical="center"/>
    </xf>
    <xf numFmtId="0" fontId="12" fillId="0" borderId="23" xfId="0" applyFont="1" applyBorder="1" applyAlignment="1">
      <alignment vertical="center"/>
    </xf>
    <xf numFmtId="169" fontId="68" fillId="0" borderId="32" xfId="1" applyNumberFormat="1" applyFont="1" applyBorder="1" applyAlignment="1">
      <alignment vertical="center"/>
    </xf>
    <xf numFmtId="169" fontId="12" fillId="0" borderId="23" xfId="5" applyNumberFormat="1" applyFont="1" applyFill="1" applyBorder="1" applyAlignment="1">
      <alignment vertical="center"/>
    </xf>
    <xf numFmtId="164" fontId="12" fillId="0" borderId="24" xfId="1" applyFont="1" applyFill="1" applyBorder="1" applyAlignment="1">
      <alignment vertical="center"/>
    </xf>
    <xf numFmtId="169" fontId="13" fillId="3" borderId="16" xfId="5" applyNumberFormat="1" applyFont="1" applyFill="1" applyBorder="1" applyAlignment="1">
      <alignment wrapText="1"/>
    </xf>
    <xf numFmtId="164" fontId="13" fillId="3" borderId="29" xfId="5" applyFont="1" applyFill="1" applyBorder="1" applyAlignment="1">
      <alignment wrapText="1"/>
    </xf>
    <xf numFmtId="169" fontId="12" fillId="4" borderId="20" xfId="5" applyNumberFormat="1" applyFont="1" applyFill="1" applyBorder="1" applyAlignment="1">
      <alignment vertical="center"/>
    </xf>
    <xf numFmtId="164" fontId="12" fillId="4" borderId="28" xfId="1" applyFont="1" applyFill="1" applyBorder="1" applyAlignment="1">
      <alignment vertical="center"/>
    </xf>
    <xf numFmtId="49" fontId="70" fillId="4" borderId="1" xfId="1" applyNumberFormat="1" applyFont="1" applyFill="1" applyBorder="1" applyAlignment="1">
      <alignment horizontal="center" vertical="center" wrapText="1"/>
    </xf>
    <xf numFmtId="49" fontId="66" fillId="2" borderId="23" xfId="1" applyNumberFormat="1" applyFont="1" applyFill="1" applyBorder="1" applyAlignment="1">
      <alignment horizontal="center" vertical="center" wrapText="1"/>
    </xf>
    <xf numFmtId="169" fontId="68" fillId="0" borderId="1" xfId="1" applyNumberFormat="1" applyFont="1" applyBorder="1" applyAlignment="1">
      <alignment vertical="center"/>
    </xf>
    <xf numFmtId="188" fontId="68" fillId="0" borderId="1" xfId="1" applyNumberFormat="1" applyFont="1" applyBorder="1" applyAlignment="1">
      <alignment vertical="center"/>
    </xf>
    <xf numFmtId="169" fontId="69" fillId="2" borderId="1" xfId="1" applyNumberFormat="1" applyFont="1" applyFill="1" applyBorder="1" applyAlignment="1">
      <alignment vertical="center"/>
    </xf>
    <xf numFmtId="164" fontId="69" fillId="2" borderId="1" xfId="1" applyFont="1" applyFill="1" applyBorder="1" applyAlignment="1">
      <alignment vertical="center"/>
    </xf>
    <xf numFmtId="188" fontId="69" fillId="2" borderId="1" xfId="1" applyNumberFormat="1" applyFont="1" applyFill="1" applyBorder="1" applyAlignment="1">
      <alignment vertical="center"/>
    </xf>
    <xf numFmtId="164" fontId="68" fillId="0" borderId="18" xfId="1" applyFont="1" applyBorder="1" applyAlignment="1">
      <alignment vertical="center"/>
    </xf>
    <xf numFmtId="169" fontId="68" fillId="0" borderId="16" xfId="1" applyNumberFormat="1" applyFont="1" applyBorder="1" applyAlignment="1">
      <alignment vertical="center"/>
    </xf>
    <xf numFmtId="164" fontId="68" fillId="0" borderId="16" xfId="1" applyFont="1" applyBorder="1" applyAlignment="1">
      <alignment vertical="center"/>
    </xf>
    <xf numFmtId="188" fontId="68" fillId="0" borderId="29" xfId="1" applyNumberFormat="1" applyFont="1" applyBorder="1" applyAlignment="1">
      <alignment vertical="center"/>
    </xf>
    <xf numFmtId="164" fontId="68" fillId="0" borderId="33" xfId="1" applyFont="1" applyBorder="1" applyAlignment="1">
      <alignment vertical="center"/>
    </xf>
    <xf numFmtId="169" fontId="66" fillId="0" borderId="19" xfId="1" applyNumberFormat="1" applyFont="1" applyBorder="1" applyAlignment="1">
      <alignment vertical="center"/>
    </xf>
    <xf numFmtId="164" fontId="66" fillId="0" borderId="19" xfId="0" applyNumberFormat="1" applyFont="1" applyBorder="1" applyAlignment="1">
      <alignment vertical="center"/>
    </xf>
    <xf numFmtId="164" fontId="66" fillId="0" borderId="19" xfId="1" applyFont="1" applyBorder="1" applyAlignment="1">
      <alignment vertical="center"/>
    </xf>
    <xf numFmtId="164" fontId="68" fillId="0" borderId="19" xfId="0" applyNumberFormat="1" applyFont="1" applyBorder="1" applyAlignment="1">
      <alignment vertical="center"/>
    </xf>
    <xf numFmtId="164" fontId="66" fillId="0" borderId="23" xfId="0" applyNumberFormat="1" applyFont="1" applyBorder="1" applyAlignment="1">
      <alignment vertical="center"/>
    </xf>
    <xf numFmtId="188" fontId="70" fillId="0" borderId="24" xfId="1" applyNumberFormat="1" applyFont="1" applyFill="1" applyBorder="1" applyAlignment="1">
      <alignment vertical="center"/>
    </xf>
    <xf numFmtId="188" fontId="70" fillId="0" borderId="24" xfId="1" applyNumberFormat="1" applyFont="1" applyBorder="1" applyAlignment="1">
      <alignment vertical="center"/>
    </xf>
    <xf numFmtId="164" fontId="69" fillId="4" borderId="20" xfId="1" applyNumberFormat="1" applyFont="1" applyFill="1" applyBorder="1" applyAlignment="1">
      <alignment vertical="center"/>
    </xf>
    <xf numFmtId="0" fontId="12" fillId="0" borderId="0" xfId="0" applyFont="1" applyAlignment="1">
      <alignment horizontal="center" vertical="center" wrapText="1" shrinkToFit="1"/>
    </xf>
    <xf numFmtId="0" fontId="63" fillId="0" borderId="0" xfId="0" applyFont="1" applyAlignment="1">
      <alignment horizontal="left" vertical="center" wrapText="1"/>
    </xf>
    <xf numFmtId="0" fontId="9" fillId="0" borderId="0" xfId="0" applyFont="1" applyAlignment="1">
      <alignment horizontal="center"/>
    </xf>
    <xf numFmtId="0" fontId="12" fillId="0" borderId="0" xfId="0" applyFont="1" applyAlignment="1">
      <alignment horizontal="center"/>
    </xf>
    <xf numFmtId="0" fontId="66" fillId="4" borderId="1" xfId="0" applyFont="1" applyFill="1" applyBorder="1" applyAlignment="1">
      <alignment horizontal="center" vertical="center"/>
    </xf>
    <xf numFmtId="0" fontId="12" fillId="0" borderId="0" xfId="0" applyFont="1" applyAlignment="1">
      <alignment horizontal="center" vertical="center"/>
    </xf>
    <xf numFmtId="0" fontId="14" fillId="0" borderId="0" xfId="0" applyFont="1" applyAlignment="1">
      <alignment horizontal="center"/>
    </xf>
    <xf numFmtId="0" fontId="66" fillId="4" borderId="27" xfId="0" applyFont="1" applyFill="1" applyBorder="1" applyAlignment="1">
      <alignment horizontal="center" vertical="center"/>
    </xf>
    <xf numFmtId="0" fontId="66" fillId="4" borderId="20" xfId="0" applyFont="1" applyFill="1" applyBorder="1" applyAlignment="1">
      <alignment horizontal="center" vertical="center"/>
    </xf>
    <xf numFmtId="0" fontId="72" fillId="0" borderId="0" xfId="0" applyFont="1" applyAlignment="1">
      <alignment horizontal="center"/>
    </xf>
    <xf numFmtId="0" fontId="71" fillId="0" borderId="0" xfId="0" applyFont="1" applyAlignment="1">
      <alignment horizontal="center" vertical="center" wrapText="1"/>
    </xf>
    <xf numFmtId="0" fontId="66" fillId="4" borderId="17" xfId="0" applyFont="1" applyFill="1" applyBorder="1" applyAlignment="1">
      <alignment horizontal="center" vertical="center"/>
    </xf>
    <xf numFmtId="0" fontId="66" fillId="4" borderId="18" xfId="0" applyFont="1" applyFill="1" applyBorder="1" applyAlignment="1">
      <alignment horizontal="center" vertical="center"/>
    </xf>
    <xf numFmtId="171" fontId="15" fillId="3" borderId="0" xfId="0" applyNumberFormat="1" applyFont="1" applyFill="1" applyAlignment="1">
      <alignment horizontal="center" wrapText="1"/>
    </xf>
    <xf numFmtId="171" fontId="13" fillId="3" borderId="0" xfId="0" applyNumberFormat="1" applyFont="1" applyFill="1" applyAlignment="1">
      <alignment horizontal="center"/>
    </xf>
    <xf numFmtId="0" fontId="66" fillId="4" borderId="1" xfId="0" applyFont="1" applyFill="1" applyBorder="1" applyAlignment="1">
      <alignment horizontal="center" vertical="center" wrapText="1"/>
    </xf>
    <xf numFmtId="0" fontId="12" fillId="3" borderId="0" xfId="6" applyFont="1" applyFill="1" applyAlignment="1">
      <alignment horizontal="center"/>
    </xf>
    <xf numFmtId="0" fontId="12" fillId="3" borderId="0" xfId="0" applyFont="1" applyFill="1" applyAlignment="1">
      <alignment horizontal="left"/>
    </xf>
    <xf numFmtId="0" fontId="12" fillId="3" borderId="0" xfId="6" applyFont="1" applyFill="1" applyAlignment="1">
      <alignment horizontal="center" vertical="center"/>
    </xf>
    <xf numFmtId="0" fontId="15" fillId="3" borderId="0" xfId="0" applyFont="1" applyFill="1" applyAlignment="1">
      <alignment horizontal="center"/>
    </xf>
  </cellXfs>
  <cellStyles count="221">
    <cellStyle name="??" xfId="8"/>
    <cellStyle name="?? [0.00]_PRODUCT DETAIL Q1" xfId="9"/>
    <cellStyle name="?? [0]" xfId="10"/>
    <cellStyle name="???? [0.00]_PRODUCT DETAIL Q1" xfId="11"/>
    <cellStyle name="????_PRODUCT DETAIL Q1" xfId="12"/>
    <cellStyle name="???[0]_Book1" xfId="13"/>
    <cellStyle name="???_95" xfId="14"/>
    <cellStyle name="??_(????)??????" xfId="15"/>
    <cellStyle name="_Book1" xfId="16"/>
    <cellStyle name="1" xfId="17"/>
    <cellStyle name="2" xfId="18"/>
    <cellStyle name="20% - Accent1" xfId="180" builtinId="30" customBuiltin="1"/>
    <cellStyle name="20% - Accent2" xfId="184" builtinId="34" customBuiltin="1"/>
    <cellStyle name="20% - Accent3" xfId="188" builtinId="38" customBuiltin="1"/>
    <cellStyle name="20% - Accent4" xfId="192" builtinId="42" customBuiltin="1"/>
    <cellStyle name="20% - Accent5" xfId="196" builtinId="46" customBuiltin="1"/>
    <cellStyle name="20% - Accent6" xfId="200" builtinId="50" customBuiltin="1"/>
    <cellStyle name="3" xfId="19"/>
    <cellStyle name="4" xfId="20"/>
    <cellStyle name="40% - Accent1" xfId="181" builtinId="31" customBuiltin="1"/>
    <cellStyle name="40% - Accent2" xfId="185" builtinId="35" customBuiltin="1"/>
    <cellStyle name="40% - Accent3" xfId="189" builtinId="39" customBuiltin="1"/>
    <cellStyle name="40% - Accent4" xfId="193" builtinId="43" customBuiltin="1"/>
    <cellStyle name="40% - Accent5" xfId="197" builtinId="47" customBuiltin="1"/>
    <cellStyle name="40% - Accent6" xfId="201" builtinId="51" customBuiltin="1"/>
    <cellStyle name="60% - Accent1" xfId="182" builtinId="32" customBuiltin="1"/>
    <cellStyle name="60% - Accent2" xfId="186" builtinId="36" customBuiltin="1"/>
    <cellStyle name="60% - Accent3" xfId="190" builtinId="40" customBuiltin="1"/>
    <cellStyle name="60% - Accent4" xfId="194" builtinId="44" customBuiltin="1"/>
    <cellStyle name="60% - Accent5" xfId="198" builtinId="48" customBuiltin="1"/>
    <cellStyle name="60% - Accent6" xfId="202" builtinId="52" customBuiltin="1"/>
    <cellStyle name="Accent1" xfId="179" builtinId="29" customBuiltin="1"/>
    <cellStyle name="Accent2" xfId="183" builtinId="33" customBuiltin="1"/>
    <cellStyle name="Accent3" xfId="187" builtinId="37" customBuiltin="1"/>
    <cellStyle name="Accent4" xfId="191" builtinId="41" customBuiltin="1"/>
    <cellStyle name="Accent5" xfId="195" builtinId="45" customBuiltin="1"/>
    <cellStyle name="Accent6" xfId="199" builtinId="49" customBuiltin="1"/>
    <cellStyle name="AeE­ [0]_INQUIRY ¿μ¾÷AßAø " xfId="21"/>
    <cellStyle name="ÅëÈ­ [0]_S" xfId="22"/>
    <cellStyle name="AeE­_INQUIRY ¿μ¾÷AßAø " xfId="23"/>
    <cellStyle name="ÅëÈ­_S" xfId="24"/>
    <cellStyle name="AÞ¸¶ [0]_INQUIRY ¿?¾÷AßAø " xfId="25"/>
    <cellStyle name="ÄÞ¸¶ [0]_S" xfId="26"/>
    <cellStyle name="AÞ¸¶_INQUIRY ¿?¾÷AßAø " xfId="27"/>
    <cellStyle name="ÄÞ¸¶_S" xfId="28"/>
    <cellStyle name="Bad" xfId="169" builtinId="27" customBuiltin="1"/>
    <cellStyle name="C?AØ_¿?¾÷CoE² " xfId="29"/>
    <cellStyle name="C￥AØ_¿μ¾÷CoE² " xfId="30"/>
    <cellStyle name="Ç¥ÁØ_S" xfId="31"/>
    <cellStyle name="C￥AØ_Sheet1_¿μ¾÷CoE² " xfId="32"/>
    <cellStyle name="Calc Currency (0)" xfId="33"/>
    <cellStyle name="Calc Currency (0) 2" xfId="34"/>
    <cellStyle name="Calc Currency (0) 3" xfId="35"/>
    <cellStyle name="Calc Currency (0) 4" xfId="212"/>
    <cellStyle name="Calculation" xfId="173" builtinId="22" customBuiltin="1"/>
    <cellStyle name="Check Cell" xfId="175" builtinId="23" customBuiltin="1"/>
    <cellStyle name="Comma" xfId="1" builtinId="3"/>
    <cellStyle name="Comma 2" xfId="37"/>
    <cellStyle name="Comma 2 2" xfId="38"/>
    <cellStyle name="Comma 2 2 2" xfId="39"/>
    <cellStyle name="Comma 2 2 3" xfId="4"/>
    <cellStyle name="Comma 2 2 3 2" xfId="40"/>
    <cellStyle name="Comma 2 2 3 3" xfId="209"/>
    <cellStyle name="Comma 2 2 4" xfId="41"/>
    <cellStyle name="Comma 2 3" xfId="42"/>
    <cellStyle name="Comma 2 4" xfId="43"/>
    <cellStyle name="Comma 2 5" xfId="44"/>
    <cellStyle name="Comma 3" xfId="45"/>
    <cellStyle name="Comma 3 2" xfId="46"/>
    <cellStyle name="Comma 3 3" xfId="47"/>
    <cellStyle name="Comma 3 4" xfId="48"/>
    <cellStyle name="Comma 4" xfId="5"/>
    <cellStyle name="Comma 4 2" xfId="49"/>
    <cellStyle name="Comma 4 2 2" xfId="214"/>
    <cellStyle name="Comma 4 3" xfId="210"/>
    <cellStyle name="Comma 5" xfId="36"/>
    <cellStyle name="Comma 5 2" xfId="213"/>
    <cellStyle name="Comma 6" xfId="204"/>
    <cellStyle name="Comma 7" xfId="208"/>
    <cellStyle name="Comma0" xfId="50"/>
    <cellStyle name="Currency0" xfId="51"/>
    <cellStyle name="Date" xfId="52"/>
    <cellStyle name="Explanatory Text" xfId="177" builtinId="53" customBuiltin="1"/>
    <cellStyle name="Fixed" xfId="53"/>
    <cellStyle name="Good" xfId="168" builtinId="26" customBuiltin="1"/>
    <cellStyle name="Header1" xfId="54"/>
    <cellStyle name="Header2" xfId="55"/>
    <cellStyle name="Heading 1" xfId="164" builtinId="16" customBuiltin="1"/>
    <cellStyle name="Heading 1 2" xfId="56"/>
    <cellStyle name="Heading 1 3" xfId="57"/>
    <cellStyle name="Heading 1 4" xfId="58"/>
    <cellStyle name="Heading 1 5" xfId="59"/>
    <cellStyle name="Heading 1 6" xfId="60"/>
    <cellStyle name="Heading 1 7" xfId="61"/>
    <cellStyle name="Heading 1 8" xfId="62"/>
    <cellStyle name="Heading 1 9" xfId="63"/>
    <cellStyle name="Heading 2" xfId="165" builtinId="17" customBuiltin="1"/>
    <cellStyle name="Heading 2 2" xfId="64"/>
    <cellStyle name="Heading 2 3" xfId="65"/>
    <cellStyle name="Heading 2 4" xfId="66"/>
    <cellStyle name="Heading 2 5" xfId="67"/>
    <cellStyle name="Heading 2 6" xfId="68"/>
    <cellStyle name="Heading 2 7" xfId="69"/>
    <cellStyle name="Heading 2 8" xfId="70"/>
    <cellStyle name="Heading 2 9" xfId="71"/>
    <cellStyle name="Heading 3" xfId="166" builtinId="18" customBuiltin="1"/>
    <cellStyle name="Heading 4" xfId="167" builtinId="19" customBuiltin="1"/>
    <cellStyle name="Input" xfId="171" builtinId="20" customBuiltin="1"/>
    <cellStyle name="Ledger 17 x 11 in" xfId="72"/>
    <cellStyle name="Linked Cell" xfId="174" builtinId="24" customBuiltin="1"/>
    <cellStyle name="moi" xfId="73"/>
    <cellStyle name="moi 2" xfId="74"/>
    <cellStyle name="moi 3" xfId="75"/>
    <cellStyle name="moi 4" xfId="215"/>
    <cellStyle name="n" xfId="76"/>
    <cellStyle name="Neutral" xfId="170" builtinId="28" customBuiltin="1"/>
    <cellStyle name="Normal" xfId="0" builtinId="0"/>
    <cellStyle name="Normal - Style1" xfId="77"/>
    <cellStyle name="Normal 10" xfId="6"/>
    <cellStyle name="Normal 11" xfId="78"/>
    <cellStyle name="Normal 12" xfId="79"/>
    <cellStyle name="Normal 13" xfId="80"/>
    <cellStyle name="Normal 14" xfId="81"/>
    <cellStyle name="Normal 15" xfId="82"/>
    <cellStyle name="Normal 16" xfId="83"/>
    <cellStyle name="Normal 17" xfId="84"/>
    <cellStyle name="Normal 18" xfId="85"/>
    <cellStyle name="Normal 19" xfId="86"/>
    <cellStyle name="Normal 2" xfId="87"/>
    <cellStyle name="Normal 2 2" xfId="88"/>
    <cellStyle name="Normal 2 2 2" xfId="89"/>
    <cellStyle name="Normal 2 2 3" xfId="90"/>
    <cellStyle name="Normal 2 2 4" xfId="91"/>
    <cellStyle name="Normal 2 3" xfId="92"/>
    <cellStyle name="Normal 2 4" xfId="93"/>
    <cellStyle name="Normal 2 5" xfId="94"/>
    <cellStyle name="Normal 2 6" xfId="95"/>
    <cellStyle name="Normal 2 7" xfId="96"/>
    <cellStyle name="Normal 20" xfId="97"/>
    <cellStyle name="Normal 21" xfId="98"/>
    <cellStyle name="Normal 22" xfId="99"/>
    <cellStyle name="Normal 23" xfId="100"/>
    <cellStyle name="Normal 24" xfId="7"/>
    <cellStyle name="Normal 24 2" xfId="211"/>
    <cellStyle name="Normal 25" xfId="126"/>
    <cellStyle name="Normal 25 2" xfId="217"/>
    <cellStyle name="Normal 26" xfId="162"/>
    <cellStyle name="Normal 26 2" xfId="220"/>
    <cellStyle name="Normal 27" xfId="161"/>
    <cellStyle name="Normal 27 2" xfId="219"/>
    <cellStyle name="Normal 28" xfId="203"/>
    <cellStyle name="Normal 29" xfId="206"/>
    <cellStyle name="Normal 3" xfId="101"/>
    <cellStyle name="Normal 3 2" xfId="102"/>
    <cellStyle name="Normal 3 3" xfId="103"/>
    <cellStyle name="Normal 3 4" xfId="104"/>
    <cellStyle name="Normal 3 5" xfId="105"/>
    <cellStyle name="Normal 3_Book1" xfId="106"/>
    <cellStyle name="Normal 30" xfId="205"/>
    <cellStyle name="Normal 4" xfId="107"/>
    <cellStyle name="Normal 4 2" xfId="108"/>
    <cellStyle name="Normal 4 3" xfId="109"/>
    <cellStyle name="Normal 4 4" xfId="110"/>
    <cellStyle name="Normal 4 5" xfId="111"/>
    <cellStyle name="Normal 5" xfId="112"/>
    <cellStyle name="Normal 5 2" xfId="113"/>
    <cellStyle name="Normal 5 3" xfId="114"/>
    <cellStyle name="Normal 5 4" xfId="115"/>
    <cellStyle name="Normal 5 5" xfId="116"/>
    <cellStyle name="Normal 6" xfId="117"/>
    <cellStyle name="Normal 7" xfId="118"/>
    <cellStyle name="Normal 8" xfId="119"/>
    <cellStyle name="Normal 9" xfId="120"/>
    <cellStyle name="Normal1" xfId="121"/>
    <cellStyle name="Normal1 2" xfId="122"/>
    <cellStyle name="Normal1 3" xfId="123"/>
    <cellStyle name="Note 2" xfId="207"/>
    <cellStyle name="Output" xfId="172" builtinId="21" customBuiltin="1"/>
    <cellStyle name="Percent" xfId="2" builtinId="5"/>
    <cellStyle name="Percent 2" xfId="125"/>
    <cellStyle name="Percent 2 2" xfId="3"/>
    <cellStyle name="Percent 3" xfId="127"/>
    <cellStyle name="Percent 4" xfId="128"/>
    <cellStyle name="Percent 5" xfId="129"/>
    <cellStyle name="Percent 6" xfId="130"/>
    <cellStyle name="Percent 6 2" xfId="218"/>
    <cellStyle name="Percent 7" xfId="124"/>
    <cellStyle name="Percent 7 2" xfId="216"/>
    <cellStyle name="Style 1" xfId="131"/>
    <cellStyle name="Title" xfId="163" builtinId="15" customBuiltin="1"/>
    <cellStyle name="Total" xfId="178" builtinId="25" customBuiltin="1"/>
    <cellStyle name="Total 2" xfId="132"/>
    <cellStyle name="Total 3" xfId="133"/>
    <cellStyle name="Total 4" xfId="134"/>
    <cellStyle name="Total 5" xfId="135"/>
    <cellStyle name="Total 6" xfId="136"/>
    <cellStyle name="Total 7" xfId="137"/>
    <cellStyle name="Total 8" xfId="138"/>
    <cellStyle name="Total 9" xfId="139"/>
    <cellStyle name="Warning Text" xfId="176" builtinId="11" customBuiltin="1"/>
    <cellStyle name="xuan" xfId="140"/>
    <cellStyle name=" [0.00]_ Att. 1- Cover" xfId="141"/>
    <cellStyle name="_ Att. 1- Cover" xfId="142"/>
    <cellStyle name="?_ Att. 1- Cover" xfId="143"/>
    <cellStyle name="똿뗦먛귟 [0.00]_PRODUCT DETAIL Q1" xfId="144"/>
    <cellStyle name="똿뗦먛귟_PRODUCT DETAIL Q1" xfId="145"/>
    <cellStyle name="믅됞 [0.00]_PRODUCT DETAIL Q1" xfId="146"/>
    <cellStyle name="믅됞_PRODUCT DETAIL Q1" xfId="147"/>
    <cellStyle name="백분율_95" xfId="148"/>
    <cellStyle name="뷭?_BOOKSHIP" xfId="149"/>
    <cellStyle name="콤마 [0]_1202" xfId="150"/>
    <cellStyle name="콤마_1202" xfId="151"/>
    <cellStyle name="통화 [0]_1202" xfId="152"/>
    <cellStyle name="통화_1202" xfId="153"/>
    <cellStyle name="표준_(정보부문)월별인원계획" xfId="154"/>
    <cellStyle name="一般_00Q3902REV.1" xfId="155"/>
    <cellStyle name="千分位[0]_00Q3902REV.1" xfId="156"/>
    <cellStyle name="千分位_00Q3902REV.1" xfId="157"/>
    <cellStyle name="貨幣 [0]_00Q3902REV.1" xfId="158"/>
    <cellStyle name="貨幣[0]_BRE" xfId="159"/>
    <cellStyle name="貨幣_00Q3902REV.1" xfId="160"/>
  </cellStyles>
  <dxfs count="177">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DI%2007.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ang 7"/>
      <sheetName val="Thang 7 2024"/>
      <sheetName val="Luy ke T7 2024"/>
    </sheetNames>
    <sheetDataSet>
      <sheetData sheetId="0">
        <row r="10">
          <cell r="D10">
            <v>16238.775414481715</v>
          </cell>
        </row>
      </sheetData>
      <sheetData sheetId="1">
        <row r="27">
          <cell r="C27">
            <v>1816</v>
          </cell>
          <cell r="D27">
            <v>10763.881721939997</v>
          </cell>
          <cell r="E27">
            <v>734</v>
          </cell>
          <cell r="F27">
            <v>4967.9996451799443</v>
          </cell>
          <cell r="G27">
            <v>1795</v>
          </cell>
          <cell r="H27">
            <v>2269.1780593799999</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6"/>
  <sheetViews>
    <sheetView showGridLines="0" tabSelected="1" zoomScale="115" zoomScaleNormal="115" workbookViewId="0">
      <selection activeCell="C23" sqref="C23:F23"/>
    </sheetView>
  </sheetViews>
  <sheetFormatPr defaultColWidth="9.109375" defaultRowHeight="13.8"/>
  <cols>
    <col min="1" max="1" width="6.109375" style="2" customWidth="1"/>
    <col min="2" max="2" width="32.33203125" style="2" customWidth="1"/>
    <col min="3" max="3" width="16.44140625" style="2" customWidth="1"/>
    <col min="4" max="4" width="16.33203125" style="3" customWidth="1"/>
    <col min="5" max="5" width="16.33203125" style="4" customWidth="1"/>
    <col min="6" max="6" width="16.77734375" style="5" customWidth="1"/>
    <col min="7" max="16384" width="9.109375" style="2"/>
  </cols>
  <sheetData>
    <row r="1" spans="1:6" ht="15.6">
      <c r="A1" s="200" t="s">
        <v>98</v>
      </c>
      <c r="B1" s="200"/>
      <c r="C1" s="200"/>
      <c r="D1" s="200"/>
      <c r="E1" s="200"/>
      <c r="F1" s="200"/>
    </row>
    <row r="2" spans="1:6">
      <c r="A2" s="40"/>
      <c r="B2" s="40"/>
      <c r="C2" s="40"/>
      <c r="D2" s="40"/>
      <c r="E2" s="40"/>
      <c r="F2" s="40"/>
    </row>
    <row r="3" spans="1:6" ht="15.6">
      <c r="A3" s="1" t="s">
        <v>99</v>
      </c>
      <c r="B3" s="145"/>
      <c r="F3" s="51" t="s">
        <v>303</v>
      </c>
    </row>
    <row r="5" spans="1:6" ht="15.6">
      <c r="A5" s="197" t="s">
        <v>304</v>
      </c>
      <c r="B5" s="197"/>
      <c r="C5" s="197"/>
      <c r="D5" s="197"/>
      <c r="E5" s="197"/>
      <c r="F5" s="197"/>
    </row>
    <row r="6" spans="1:6">
      <c r="A6" s="40"/>
      <c r="B6" s="40"/>
      <c r="C6" s="40"/>
      <c r="D6" s="40"/>
      <c r="E6" s="53"/>
      <c r="F6" s="54"/>
    </row>
    <row r="8" spans="1:6" s="6" customFormat="1" ht="45" customHeight="1">
      <c r="A8" s="43" t="s">
        <v>100</v>
      </c>
      <c r="B8" s="43" t="s">
        <v>101</v>
      </c>
      <c r="C8" s="43" t="s">
        <v>102</v>
      </c>
      <c r="D8" s="44" t="s">
        <v>305</v>
      </c>
      <c r="E8" s="44" t="s">
        <v>306</v>
      </c>
      <c r="F8" s="45" t="s">
        <v>103</v>
      </c>
    </row>
    <row r="9" spans="1:6" s="7" customFormat="1">
      <c r="A9" s="156">
        <v>1</v>
      </c>
      <c r="B9" s="157" t="s">
        <v>104</v>
      </c>
      <c r="C9" s="48" t="s">
        <v>114</v>
      </c>
      <c r="D9" s="41">
        <v>11580</v>
      </c>
      <c r="E9" s="41">
        <v>12550</v>
      </c>
      <c r="F9" s="98">
        <f>E9/D9</f>
        <v>1.0837651122625216</v>
      </c>
    </row>
    <row r="10" spans="1:6" s="7" customFormat="1">
      <c r="A10" s="156">
        <v>2</v>
      </c>
      <c r="B10" s="157" t="s">
        <v>105</v>
      </c>
      <c r="C10" s="48" t="s">
        <v>114</v>
      </c>
      <c r="D10" s="42">
        <v>16238.775414481715</v>
      </c>
      <c r="E10" s="42">
        <f>E11+E12+E13</f>
        <v>18001.059426499942</v>
      </c>
      <c r="F10" s="99">
        <f>E10/D10</f>
        <v>1.1085232086187129</v>
      </c>
    </row>
    <row r="11" spans="1:6" s="7" customFormat="1">
      <c r="A11" s="46">
        <v>2.1</v>
      </c>
      <c r="B11" s="47" t="s">
        <v>106</v>
      </c>
      <c r="C11" s="48" t="s">
        <v>114</v>
      </c>
      <c r="D11" s="42">
        <v>7935.1076316900007</v>
      </c>
      <c r="E11" s="42">
        <f>'[1]Thang 7 2024'!D27</f>
        <v>10763.881721939997</v>
      </c>
      <c r="F11" s="99">
        <f>E11/D11</f>
        <v>1.3564884336228633</v>
      </c>
    </row>
    <row r="12" spans="1:6" s="7" customFormat="1">
      <c r="A12" s="46">
        <v>2.2000000000000002</v>
      </c>
      <c r="B12" s="47" t="s">
        <v>107</v>
      </c>
      <c r="C12" s="48" t="s">
        <v>114</v>
      </c>
      <c r="D12" s="42">
        <v>4159.5451423817176</v>
      </c>
      <c r="E12" s="42">
        <f>'[1]Thang 7 2024'!F27</f>
        <v>4967.9996451799443</v>
      </c>
      <c r="F12" s="99">
        <f t="shared" ref="F12:F21" si="0">E12/D12</f>
        <v>1.1943612763234281</v>
      </c>
    </row>
    <row r="13" spans="1:6" s="7" customFormat="1">
      <c r="A13" s="46">
        <v>2.2999999999999998</v>
      </c>
      <c r="B13" s="47" t="s">
        <v>108</v>
      </c>
      <c r="C13" s="48" t="s">
        <v>114</v>
      </c>
      <c r="D13" s="42">
        <v>4144.122640409998</v>
      </c>
      <c r="E13" s="42">
        <f>'[1]Thang 7 2024'!H27</f>
        <v>2269.1780593799999</v>
      </c>
      <c r="F13" s="99">
        <f t="shared" si="0"/>
        <v>0.54756537300631125</v>
      </c>
    </row>
    <row r="14" spans="1:6" s="7" customFormat="1">
      <c r="A14" s="156">
        <v>3</v>
      </c>
      <c r="B14" s="157" t="s">
        <v>109</v>
      </c>
      <c r="C14" s="48"/>
      <c r="D14" s="41"/>
      <c r="E14" s="41"/>
      <c r="F14" s="99" t="s">
        <v>251</v>
      </c>
    </row>
    <row r="15" spans="1:6" s="7" customFormat="1">
      <c r="A15" s="46">
        <v>3.1</v>
      </c>
      <c r="B15" s="47" t="s">
        <v>106</v>
      </c>
      <c r="C15" s="48" t="s">
        <v>115</v>
      </c>
      <c r="D15" s="41">
        <v>1627</v>
      </c>
      <c r="E15" s="41">
        <f>'[1]Thang 7 2024'!C27</f>
        <v>1816</v>
      </c>
      <c r="F15" s="99">
        <f t="shared" si="0"/>
        <v>1.1161647203441918</v>
      </c>
    </row>
    <row r="16" spans="1:6" s="7" customFormat="1">
      <c r="A16" s="46">
        <v>3.2</v>
      </c>
      <c r="B16" s="47" t="s">
        <v>107</v>
      </c>
      <c r="C16" s="48" t="s">
        <v>116</v>
      </c>
      <c r="D16" s="41">
        <v>736</v>
      </c>
      <c r="E16" s="41">
        <f>'[1]Thang 7 2024'!E27</f>
        <v>734</v>
      </c>
      <c r="F16" s="99">
        <f t="shared" si="0"/>
        <v>0.99728260869565222</v>
      </c>
    </row>
    <row r="17" spans="1:9" s="7" customFormat="1">
      <c r="A17" s="46">
        <v>3.3</v>
      </c>
      <c r="B17" s="47" t="s">
        <v>108</v>
      </c>
      <c r="C17" s="48" t="s">
        <v>116</v>
      </c>
      <c r="D17" s="41">
        <v>1852</v>
      </c>
      <c r="E17" s="41">
        <f>'[1]Thang 7 2024'!G27</f>
        <v>1795</v>
      </c>
      <c r="F17" s="99">
        <f t="shared" si="0"/>
        <v>0.96922246220302377</v>
      </c>
    </row>
    <row r="18" spans="1:9" s="7" customFormat="1">
      <c r="A18" s="156">
        <v>4</v>
      </c>
      <c r="B18" s="157" t="s">
        <v>110</v>
      </c>
      <c r="C18" s="48"/>
      <c r="D18" s="41"/>
      <c r="E18" s="41"/>
      <c r="F18" s="99"/>
    </row>
    <row r="19" spans="1:9" s="7" customFormat="1">
      <c r="A19" s="46">
        <v>4.0999999999999996</v>
      </c>
      <c r="B19" s="47" t="s">
        <v>111</v>
      </c>
      <c r="C19" s="48" t="s">
        <v>114</v>
      </c>
      <c r="D19" s="41">
        <v>144041</v>
      </c>
      <c r="E19" s="41">
        <v>162896</v>
      </c>
      <c r="F19" s="98">
        <f t="shared" si="0"/>
        <v>1.1309002297956832</v>
      </c>
    </row>
    <row r="20" spans="1:9" s="7" customFormat="1">
      <c r="A20" s="46">
        <v>4.2</v>
      </c>
      <c r="B20" s="47" t="s">
        <v>112</v>
      </c>
      <c r="C20" s="48" t="s">
        <v>114</v>
      </c>
      <c r="D20" s="41">
        <v>142973</v>
      </c>
      <c r="E20" s="41">
        <v>161795</v>
      </c>
      <c r="F20" s="98">
        <f t="shared" si="0"/>
        <v>1.1316472340931505</v>
      </c>
    </row>
    <row r="21" spans="1:9" s="160" customFormat="1">
      <c r="A21" s="156">
        <v>5</v>
      </c>
      <c r="B21" s="157" t="s">
        <v>113</v>
      </c>
      <c r="C21" s="158" t="s">
        <v>114</v>
      </c>
      <c r="D21" s="155">
        <v>115437</v>
      </c>
      <c r="E21" s="155">
        <v>134999</v>
      </c>
      <c r="F21" s="159">
        <f t="shared" si="0"/>
        <v>1.1694603983124994</v>
      </c>
    </row>
    <row r="22" spans="1:9" s="7" customFormat="1">
      <c r="A22" s="8"/>
      <c r="C22" s="9"/>
      <c r="D22" s="36"/>
      <c r="E22" s="4"/>
      <c r="F22" s="10"/>
      <c r="G22" s="36"/>
    </row>
    <row r="23" spans="1:9" s="7" customFormat="1" ht="52.8" customHeight="1">
      <c r="A23" s="8"/>
      <c r="B23" s="49" t="s">
        <v>307</v>
      </c>
      <c r="C23" s="198" t="s">
        <v>308</v>
      </c>
      <c r="D23" s="198"/>
      <c r="E23" s="198"/>
      <c r="F23" s="198"/>
      <c r="I23" s="36"/>
    </row>
    <row r="24" spans="1:9" s="7" customFormat="1">
      <c r="C24" s="55"/>
      <c r="D24" s="55"/>
      <c r="E24" s="4"/>
      <c r="F24" s="11"/>
    </row>
    <row r="25" spans="1:9" s="7" customFormat="1">
      <c r="B25" s="50" t="s">
        <v>117</v>
      </c>
      <c r="D25" s="4"/>
      <c r="E25" s="4"/>
      <c r="F25" s="56"/>
    </row>
    <row r="26" spans="1:9" s="7" customFormat="1">
      <c r="B26" s="8"/>
      <c r="D26" s="12"/>
      <c r="E26" s="13"/>
      <c r="F26" s="56"/>
    </row>
    <row r="27" spans="1:9" s="7" customFormat="1">
      <c r="A27" s="199"/>
      <c r="B27" s="199"/>
      <c r="D27" s="14"/>
      <c r="E27" s="15"/>
      <c r="F27" s="16"/>
    </row>
    <row r="28" spans="1:9" s="7" customFormat="1">
      <c r="B28" s="8"/>
      <c r="D28" s="17"/>
      <c r="E28" s="14"/>
      <c r="F28" s="18"/>
    </row>
    <row r="29" spans="1:9">
      <c r="A29" s="7"/>
      <c r="B29" s="7"/>
      <c r="C29" s="7"/>
      <c r="D29" s="14"/>
      <c r="E29" s="19"/>
      <c r="F29" s="20"/>
    </row>
    <row r="30" spans="1:9">
      <c r="C30" s="21"/>
      <c r="D30" s="19"/>
      <c r="E30" s="22"/>
      <c r="F30" s="23"/>
    </row>
    <row r="31" spans="1:9">
      <c r="D31" s="24"/>
      <c r="E31" s="22"/>
      <c r="F31" s="25"/>
    </row>
    <row r="36" spans="6:6">
      <c r="F36" s="35"/>
    </row>
  </sheetData>
  <mergeCells count="4">
    <mergeCell ref="A5:F5"/>
    <mergeCell ref="C23:F23"/>
    <mergeCell ref="A27:B27"/>
    <mergeCell ref="A1:F1"/>
  </mergeCells>
  <pageMargins left="1.45" right="0.7" top="1"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0"/>
  <sheetViews>
    <sheetView showGridLines="0" showZeros="0" zoomScaleNormal="100" zoomScaleSheetLayoutView="100" workbookViewId="0">
      <selection activeCell="O192" sqref="O192"/>
    </sheetView>
  </sheetViews>
  <sheetFormatPr defaultColWidth="8.77734375" defaultRowHeight="13.8"/>
  <cols>
    <col min="1" max="1" width="4.77734375" style="70" customWidth="1"/>
    <col min="2" max="2" width="35.77734375" style="57" customWidth="1"/>
    <col min="3" max="3" width="10.77734375" style="59" customWidth="1"/>
    <col min="4" max="4" width="10.77734375" style="60" customWidth="1"/>
    <col min="5" max="5" width="10.77734375" style="59" customWidth="1"/>
    <col min="6" max="6" width="10.77734375" style="60" customWidth="1"/>
    <col min="7" max="7" width="10.77734375" style="59" customWidth="1"/>
    <col min="8" max="9" width="10.77734375" style="60" customWidth="1"/>
    <col min="10" max="10" width="12" style="57" customWidth="1"/>
    <col min="11" max="11" width="10.77734375" style="57" customWidth="1"/>
    <col min="12" max="16384" width="8.77734375" style="57"/>
  </cols>
  <sheetData>
    <row r="1" spans="1:11" ht="15.6">
      <c r="A1" s="200" t="s">
        <v>118</v>
      </c>
      <c r="B1" s="200"/>
      <c r="C1" s="200"/>
      <c r="D1" s="200"/>
      <c r="E1" s="200"/>
      <c r="F1" s="200"/>
      <c r="G1" s="200"/>
      <c r="H1" s="200"/>
      <c r="I1" s="200"/>
    </row>
    <row r="3" spans="1:11" ht="15.6">
      <c r="A3" s="58" t="s">
        <v>119</v>
      </c>
      <c r="B3" s="136"/>
      <c r="G3" s="61"/>
      <c r="H3" s="62"/>
      <c r="I3" s="62"/>
    </row>
    <row r="5" spans="1:11" ht="15.6">
      <c r="A5" s="202" t="s">
        <v>309</v>
      </c>
      <c r="B5" s="202"/>
      <c r="C5" s="202"/>
      <c r="D5" s="202"/>
      <c r="E5" s="202"/>
      <c r="F5" s="202"/>
      <c r="G5" s="202"/>
      <c r="H5" s="202"/>
      <c r="I5" s="202"/>
    </row>
    <row r="6" spans="1:11" ht="15.6">
      <c r="A6" s="203" t="s">
        <v>310</v>
      </c>
      <c r="B6" s="203"/>
      <c r="C6" s="203"/>
      <c r="D6" s="203"/>
      <c r="E6" s="203"/>
      <c r="F6" s="203"/>
      <c r="G6" s="203"/>
      <c r="H6" s="203"/>
      <c r="I6" s="203"/>
    </row>
    <row r="8" spans="1:11" s="63" customFormat="1" ht="141.6" customHeight="1">
      <c r="A8" s="104" t="s">
        <v>100</v>
      </c>
      <c r="B8" s="104" t="s">
        <v>120</v>
      </c>
      <c r="C8" s="137" t="s">
        <v>121</v>
      </c>
      <c r="D8" s="138" t="s">
        <v>122</v>
      </c>
      <c r="E8" s="139" t="s">
        <v>123</v>
      </c>
      <c r="F8" s="138" t="s">
        <v>124</v>
      </c>
      <c r="G8" s="137" t="s">
        <v>125</v>
      </c>
      <c r="H8" s="138" t="s">
        <v>126</v>
      </c>
      <c r="I8" s="138" t="s">
        <v>127</v>
      </c>
      <c r="J8" s="177" t="s">
        <v>305</v>
      </c>
      <c r="K8" s="104" t="s">
        <v>264</v>
      </c>
    </row>
    <row r="9" spans="1:11" s="52" customFormat="1" ht="19.8" customHeight="1">
      <c r="A9" s="78">
        <v>1</v>
      </c>
      <c r="B9" s="78" t="s">
        <v>254</v>
      </c>
      <c r="C9" s="179">
        <v>637</v>
      </c>
      <c r="D9" s="85">
        <v>7883.5291987199998</v>
      </c>
      <c r="E9" s="179">
        <v>483</v>
      </c>
      <c r="F9" s="85">
        <v>4348.2449630937499</v>
      </c>
      <c r="G9" s="179">
        <v>265</v>
      </c>
      <c r="H9" s="85">
        <v>422.46598558999995</v>
      </c>
      <c r="I9" s="85">
        <f t="shared" ref="I9:I26" si="0">D9+F9+H9</f>
        <v>12654.240147403751</v>
      </c>
      <c r="J9" s="85">
        <v>10933.388347539687</v>
      </c>
      <c r="K9" s="180">
        <f t="shared" ref="K9:K25" si="1">I9/J9*100</f>
        <v>115.73941897208199</v>
      </c>
    </row>
    <row r="10" spans="1:11" s="52" customFormat="1" ht="19.8" customHeight="1">
      <c r="A10" s="78">
        <v>2</v>
      </c>
      <c r="B10" s="78" t="s">
        <v>259</v>
      </c>
      <c r="C10" s="179">
        <v>42</v>
      </c>
      <c r="D10" s="85">
        <v>1940.6154258999998</v>
      </c>
      <c r="E10" s="179">
        <v>28</v>
      </c>
      <c r="F10" s="85">
        <v>171.20478399999999</v>
      </c>
      <c r="G10" s="179">
        <v>44</v>
      </c>
      <c r="H10" s="85">
        <v>759.54752151999992</v>
      </c>
      <c r="I10" s="85">
        <f t="shared" si="0"/>
        <v>2871.3677314199995</v>
      </c>
      <c r="J10" s="85">
        <v>1612.9116266999999</v>
      </c>
      <c r="K10" s="180">
        <f t="shared" si="1"/>
        <v>178.02387210108884</v>
      </c>
    </row>
    <row r="11" spans="1:11" s="52" customFormat="1" ht="27.6" customHeight="1">
      <c r="A11" s="78">
        <v>3</v>
      </c>
      <c r="B11" s="78" t="s">
        <v>255</v>
      </c>
      <c r="C11" s="179">
        <v>635</v>
      </c>
      <c r="D11" s="85">
        <v>412.74396388000008</v>
      </c>
      <c r="E11" s="179">
        <v>91</v>
      </c>
      <c r="F11" s="85">
        <v>129.87881366875001</v>
      </c>
      <c r="G11" s="179">
        <v>755</v>
      </c>
      <c r="H11" s="85">
        <v>197.86315011000005</v>
      </c>
      <c r="I11" s="85">
        <f t="shared" si="0"/>
        <v>740.48592765875014</v>
      </c>
      <c r="J11" s="85">
        <v>585.83495222609372</v>
      </c>
      <c r="K11" s="180">
        <f t="shared" si="1"/>
        <v>126.39838658396936</v>
      </c>
    </row>
    <row r="12" spans="1:11" s="52" customFormat="1" ht="27.6" customHeight="1">
      <c r="A12" s="78">
        <v>4</v>
      </c>
      <c r="B12" s="78" t="s">
        <v>130</v>
      </c>
      <c r="C12" s="179">
        <v>193</v>
      </c>
      <c r="D12" s="85">
        <v>57.797466560000004</v>
      </c>
      <c r="E12" s="179">
        <v>34</v>
      </c>
      <c r="F12" s="85">
        <v>80.162245270624993</v>
      </c>
      <c r="G12" s="179">
        <v>284</v>
      </c>
      <c r="H12" s="85">
        <v>352.63869983000018</v>
      </c>
      <c r="I12" s="85">
        <f t="shared" si="0"/>
        <v>490.59841166062517</v>
      </c>
      <c r="J12" s="85">
        <v>737.58521207874992</v>
      </c>
      <c r="K12" s="180">
        <f t="shared" si="1"/>
        <v>66.514133367446817</v>
      </c>
    </row>
    <row r="13" spans="1:11" s="52" customFormat="1" ht="19.2" customHeight="1">
      <c r="A13" s="78">
        <v>5</v>
      </c>
      <c r="B13" s="78" t="s">
        <v>291</v>
      </c>
      <c r="C13" s="179">
        <v>57</v>
      </c>
      <c r="D13" s="85">
        <v>237.42474200000001</v>
      </c>
      <c r="E13" s="179">
        <v>10</v>
      </c>
      <c r="F13" s="85">
        <v>40.278176219999999</v>
      </c>
      <c r="G13" s="179">
        <v>72</v>
      </c>
      <c r="H13" s="85">
        <v>205.71345360999999</v>
      </c>
      <c r="I13" s="85">
        <f t="shared" si="0"/>
        <v>483.41637183</v>
      </c>
      <c r="J13" s="85">
        <v>227.10382902999999</v>
      </c>
      <c r="K13" s="180">
        <f t="shared" si="1"/>
        <v>212.86139203145785</v>
      </c>
    </row>
    <row r="14" spans="1:11" s="52" customFormat="1" ht="30" customHeight="1">
      <c r="A14" s="78">
        <v>6</v>
      </c>
      <c r="B14" s="78" t="s">
        <v>129</v>
      </c>
      <c r="C14" s="179">
        <v>2</v>
      </c>
      <c r="D14" s="85">
        <v>118.00064751000001</v>
      </c>
      <c r="E14" s="179">
        <v>1</v>
      </c>
      <c r="F14" s="85">
        <v>12.507999999999999</v>
      </c>
      <c r="G14" s="179">
        <v>8</v>
      </c>
      <c r="H14" s="85">
        <v>65.030645379999996</v>
      </c>
      <c r="I14" s="85">
        <f t="shared" si="0"/>
        <v>195.53929289000001</v>
      </c>
      <c r="J14" s="85">
        <v>119.35683530999999</v>
      </c>
      <c r="K14" s="180">
        <f t="shared" si="1"/>
        <v>163.82747781652793</v>
      </c>
    </row>
    <row r="15" spans="1:11" s="52" customFormat="1" ht="19.2" customHeight="1">
      <c r="A15" s="78">
        <v>7</v>
      </c>
      <c r="B15" s="86" t="s">
        <v>140</v>
      </c>
      <c r="C15" s="179">
        <v>3</v>
      </c>
      <c r="D15" s="85">
        <v>0.49959999999999999</v>
      </c>
      <c r="E15" s="179">
        <v>2</v>
      </c>
      <c r="F15" s="85">
        <v>160</v>
      </c>
      <c r="G15" s="179">
        <v>6</v>
      </c>
      <c r="H15" s="85">
        <v>0.53486009000000001</v>
      </c>
      <c r="I15" s="85">
        <f t="shared" si="0"/>
        <v>161.03446008999998</v>
      </c>
      <c r="J15" s="85">
        <v>0.93663959999999991</v>
      </c>
      <c r="K15" s="180">
        <f t="shared" si="1"/>
        <v>17192.787929316677</v>
      </c>
    </row>
    <row r="16" spans="1:11" s="52" customFormat="1" ht="28.8" customHeight="1">
      <c r="A16" s="78">
        <v>8</v>
      </c>
      <c r="B16" s="78" t="s">
        <v>134</v>
      </c>
      <c r="C16" s="179">
        <v>3</v>
      </c>
      <c r="D16" s="85">
        <v>1.986645</v>
      </c>
      <c r="E16" s="179">
        <v>1</v>
      </c>
      <c r="F16" s="85">
        <v>0.06</v>
      </c>
      <c r="G16" s="179">
        <v>10</v>
      </c>
      <c r="H16" s="85">
        <v>100.48576542999999</v>
      </c>
      <c r="I16" s="85">
        <f t="shared" si="0"/>
        <v>102.53241042999998</v>
      </c>
      <c r="J16" s="85">
        <v>1534.65376855</v>
      </c>
      <c r="K16" s="180">
        <f t="shared" si="1"/>
        <v>6.6811428435012132</v>
      </c>
    </row>
    <row r="17" spans="1:12" s="52" customFormat="1" ht="19.2" customHeight="1">
      <c r="A17" s="78">
        <v>9</v>
      </c>
      <c r="B17" s="78" t="s">
        <v>133</v>
      </c>
      <c r="C17" s="179">
        <v>125</v>
      </c>
      <c r="D17" s="85">
        <v>24.359901219999998</v>
      </c>
      <c r="E17" s="179">
        <v>27</v>
      </c>
      <c r="F17" s="85">
        <v>45.062562124999999</v>
      </c>
      <c r="G17" s="179">
        <v>136</v>
      </c>
      <c r="H17" s="85">
        <v>27.774593480000004</v>
      </c>
      <c r="I17" s="85">
        <f t="shared" si="0"/>
        <v>97.197056825000004</v>
      </c>
      <c r="J17" s="85">
        <v>209.09285527625002</v>
      </c>
      <c r="K17" s="180">
        <f t="shared" si="1"/>
        <v>46.485116240143576</v>
      </c>
    </row>
    <row r="18" spans="1:12" s="52" customFormat="1" ht="28.8" customHeight="1">
      <c r="A18" s="78">
        <v>10</v>
      </c>
      <c r="B18" s="78" t="s">
        <v>135</v>
      </c>
      <c r="C18" s="179">
        <v>23</v>
      </c>
      <c r="D18" s="85">
        <v>15.840272000000001</v>
      </c>
      <c r="E18" s="179">
        <v>11</v>
      </c>
      <c r="F18" s="85">
        <v>16.043354689941406</v>
      </c>
      <c r="G18" s="179">
        <v>95</v>
      </c>
      <c r="H18" s="85">
        <v>43.97080738999999</v>
      </c>
      <c r="I18" s="85">
        <f t="shared" si="0"/>
        <v>75.854434079941399</v>
      </c>
      <c r="J18" s="85">
        <v>57.778516369999984</v>
      </c>
      <c r="K18" s="180">
        <f t="shared" si="1"/>
        <v>131.28484226591681</v>
      </c>
    </row>
    <row r="19" spans="1:12" s="52" customFormat="1" ht="26.4" customHeight="1">
      <c r="A19" s="78">
        <v>11</v>
      </c>
      <c r="B19" s="78" t="s">
        <v>298</v>
      </c>
      <c r="C19" s="179">
        <v>37</v>
      </c>
      <c r="D19" s="85">
        <v>17.484717329999999</v>
      </c>
      <c r="E19" s="179">
        <v>11</v>
      </c>
      <c r="F19" s="85">
        <v>4.0455670000000001</v>
      </c>
      <c r="G19" s="179">
        <v>35</v>
      </c>
      <c r="H19" s="85">
        <v>42.788100329999999</v>
      </c>
      <c r="I19" s="85">
        <f t="shared" si="0"/>
        <v>64.318384659999992</v>
      </c>
      <c r="J19" s="85">
        <v>31.535875668125001</v>
      </c>
      <c r="K19" s="180">
        <f t="shared" si="1"/>
        <v>203.9530639227184</v>
      </c>
    </row>
    <row r="20" spans="1:12" s="52" customFormat="1" ht="19.8" customHeight="1">
      <c r="A20" s="78">
        <v>12</v>
      </c>
      <c r="B20" s="86" t="s">
        <v>136</v>
      </c>
      <c r="C20" s="179">
        <v>27</v>
      </c>
      <c r="D20" s="85">
        <v>10.441926</v>
      </c>
      <c r="E20" s="179">
        <v>20</v>
      </c>
      <c r="F20" s="85">
        <v>28.266286171874999</v>
      </c>
      <c r="G20" s="179">
        <v>43</v>
      </c>
      <c r="H20" s="85">
        <v>19.990354249999996</v>
      </c>
      <c r="I20" s="85">
        <f t="shared" si="0"/>
        <v>58.698566421874993</v>
      </c>
      <c r="J20" s="85">
        <v>145.84833150656252</v>
      </c>
      <c r="K20" s="180">
        <f t="shared" si="1"/>
        <v>40.246306430481056</v>
      </c>
    </row>
    <row r="21" spans="1:12" s="52" customFormat="1" ht="18" customHeight="1">
      <c r="A21" s="78">
        <v>13</v>
      </c>
      <c r="B21" s="78" t="s">
        <v>132</v>
      </c>
      <c r="C21" s="179">
        <v>4</v>
      </c>
      <c r="D21" s="85">
        <v>18.07375639</v>
      </c>
      <c r="E21" s="179">
        <v>4</v>
      </c>
      <c r="F21" s="85">
        <v>34.016956</v>
      </c>
      <c r="G21" s="179">
        <v>7</v>
      </c>
      <c r="H21" s="85">
        <v>2.6373426799999997</v>
      </c>
      <c r="I21" s="85">
        <f t="shared" si="0"/>
        <v>54.728055069999996</v>
      </c>
      <c r="J21" s="85">
        <v>16.473736870000003</v>
      </c>
      <c r="K21" s="180">
        <f t="shared" si="1"/>
        <v>332.21396882734103</v>
      </c>
    </row>
    <row r="22" spans="1:12" s="52" customFormat="1" ht="18.600000000000001" customHeight="1">
      <c r="A22" s="78">
        <v>14</v>
      </c>
      <c r="B22" s="78" t="s">
        <v>137</v>
      </c>
      <c r="C22" s="179">
        <v>22</v>
      </c>
      <c r="D22" s="85">
        <v>18.617509899999998</v>
      </c>
      <c r="E22" s="179">
        <v>5</v>
      </c>
      <c r="F22" s="85">
        <v>6.3061695000000002</v>
      </c>
      <c r="G22" s="179">
        <v>20</v>
      </c>
      <c r="H22" s="85">
        <v>4.6909767900000006</v>
      </c>
      <c r="I22" s="85">
        <f t="shared" si="0"/>
        <v>29.614656189999998</v>
      </c>
      <c r="J22" s="85">
        <v>15.04495172625</v>
      </c>
      <c r="K22" s="180">
        <f t="shared" si="1"/>
        <v>196.8411512968114</v>
      </c>
    </row>
    <row r="23" spans="1:12" s="52" customFormat="1" ht="18" customHeight="1">
      <c r="A23" s="78">
        <v>15</v>
      </c>
      <c r="B23" s="78" t="s">
        <v>142</v>
      </c>
      <c r="C23" s="179">
        <v>0</v>
      </c>
      <c r="D23" s="85">
        <v>0</v>
      </c>
      <c r="E23" s="179">
        <v>2</v>
      </c>
      <c r="F23" s="85">
        <v>0.75862099999999999</v>
      </c>
      <c r="G23" s="179">
        <v>9</v>
      </c>
      <c r="H23" s="85">
        <v>18.409664900000003</v>
      </c>
      <c r="I23" s="85">
        <f t="shared" si="0"/>
        <v>19.168285900000004</v>
      </c>
      <c r="J23" s="85">
        <v>1.9736579400000001</v>
      </c>
      <c r="K23" s="180">
        <f t="shared" si="1"/>
        <v>971.20607940806622</v>
      </c>
    </row>
    <row r="24" spans="1:12" s="52" customFormat="1" ht="18" customHeight="1">
      <c r="A24" s="78">
        <v>16</v>
      </c>
      <c r="B24" s="86" t="s">
        <v>143</v>
      </c>
      <c r="C24" s="179">
        <v>5</v>
      </c>
      <c r="D24" s="85">
        <v>6.4412705300000006</v>
      </c>
      <c r="E24" s="179">
        <v>0</v>
      </c>
      <c r="F24" s="85">
        <v>0</v>
      </c>
      <c r="G24" s="179">
        <v>3</v>
      </c>
      <c r="H24" s="85">
        <v>0.58616299999999999</v>
      </c>
      <c r="I24" s="85">
        <f t="shared" si="0"/>
        <v>7.0274335300000006</v>
      </c>
      <c r="J24" s="85">
        <v>9.0389843400000007</v>
      </c>
      <c r="K24" s="180">
        <f t="shared" si="1"/>
        <v>77.745831452563394</v>
      </c>
    </row>
    <row r="25" spans="1:12" s="52" customFormat="1" ht="18" customHeight="1">
      <c r="A25" s="78">
        <v>17</v>
      </c>
      <c r="B25" s="52" t="s">
        <v>299</v>
      </c>
      <c r="C25" s="179">
        <v>0</v>
      </c>
      <c r="D25" s="85">
        <v>0</v>
      </c>
      <c r="E25" s="179">
        <v>1</v>
      </c>
      <c r="F25" s="85">
        <v>0.22500000000000001</v>
      </c>
      <c r="G25" s="179">
        <v>1</v>
      </c>
      <c r="H25" s="85">
        <v>0.54998999999999998</v>
      </c>
      <c r="I25" s="85">
        <f t="shared" si="0"/>
        <v>0.77498999999999996</v>
      </c>
      <c r="J25" s="85">
        <v>0.200791</v>
      </c>
      <c r="K25" s="180">
        <f t="shared" si="1"/>
        <v>385.9684946038418</v>
      </c>
    </row>
    <row r="26" spans="1:12" s="52" customFormat="1">
      <c r="A26" s="78">
        <v>18</v>
      </c>
      <c r="B26" s="78" t="s">
        <v>282</v>
      </c>
      <c r="C26" s="179">
        <v>1</v>
      </c>
      <c r="D26" s="85">
        <v>2.4679E-2</v>
      </c>
      <c r="E26" s="179">
        <v>3</v>
      </c>
      <c r="F26" s="85">
        <v>-109.06185355999756</v>
      </c>
      <c r="G26" s="179">
        <v>2</v>
      </c>
      <c r="H26" s="85">
        <v>3.4999850000000001</v>
      </c>
      <c r="I26" s="85">
        <f t="shared" si="0"/>
        <v>-105.53718955999756</v>
      </c>
      <c r="J26" s="85"/>
      <c r="K26" s="180"/>
      <c r="L26" s="64"/>
    </row>
    <row r="27" spans="1:12" s="65" customFormat="1">
      <c r="A27" s="201" t="s">
        <v>144</v>
      </c>
      <c r="B27" s="201"/>
      <c r="C27" s="181">
        <f t="shared" ref="C27:I27" si="2">SUM(C9:C26)</f>
        <v>1816</v>
      </c>
      <c r="D27" s="182">
        <f t="shared" si="2"/>
        <v>10763.881721939997</v>
      </c>
      <c r="E27" s="181">
        <f t="shared" si="2"/>
        <v>734</v>
      </c>
      <c r="F27" s="182">
        <f t="shared" si="2"/>
        <v>4967.9996451799443</v>
      </c>
      <c r="G27" s="181">
        <f t="shared" si="2"/>
        <v>1795</v>
      </c>
      <c r="H27" s="182">
        <f t="shared" si="2"/>
        <v>2269.1780593799999</v>
      </c>
      <c r="I27" s="182">
        <f t="shared" si="2"/>
        <v>18001.059426499945</v>
      </c>
      <c r="J27" s="182"/>
      <c r="K27" s="183">
        <f>I27/'[1]thang 7'!D10*100</f>
        <v>110.85232086187131</v>
      </c>
    </row>
    <row r="28" spans="1:12" s="69" customFormat="1" ht="13.2">
      <c r="A28" s="66"/>
      <c r="B28" s="66"/>
      <c r="C28" s="67"/>
      <c r="D28" s="68"/>
      <c r="E28" s="67"/>
      <c r="F28" s="68"/>
      <c r="G28" s="67"/>
      <c r="H28" s="68"/>
      <c r="I28" s="68"/>
    </row>
    <row r="29" spans="1:12" ht="15.6">
      <c r="A29" s="202" t="s">
        <v>311</v>
      </c>
      <c r="B29" s="202"/>
      <c r="C29" s="202"/>
      <c r="D29" s="202"/>
      <c r="E29" s="202"/>
      <c r="F29" s="202"/>
      <c r="G29" s="202"/>
      <c r="H29" s="202"/>
      <c r="I29" s="202"/>
    </row>
    <row r="30" spans="1:12" ht="15.6">
      <c r="A30" s="203" t="str">
        <f>A6</f>
        <v>As from January 1 to July 20, 2024</v>
      </c>
      <c r="B30" s="203"/>
      <c r="C30" s="203"/>
      <c r="D30" s="203"/>
      <c r="E30" s="203"/>
      <c r="F30" s="203"/>
      <c r="G30" s="203"/>
      <c r="H30" s="203"/>
      <c r="I30" s="203"/>
    </row>
    <row r="32" spans="1:12" s="63" customFormat="1" ht="167.4" customHeight="1">
      <c r="A32" s="104" t="s">
        <v>100</v>
      </c>
      <c r="B32" s="104" t="s">
        <v>145</v>
      </c>
      <c r="C32" s="140" t="s">
        <v>121</v>
      </c>
      <c r="D32" s="140" t="s">
        <v>122</v>
      </c>
      <c r="E32" s="104" t="s">
        <v>123</v>
      </c>
      <c r="F32" s="140" t="s">
        <v>124</v>
      </c>
      <c r="G32" s="140" t="s">
        <v>125</v>
      </c>
      <c r="H32" s="140" t="s">
        <v>126</v>
      </c>
      <c r="I32" s="140" t="s">
        <v>127</v>
      </c>
      <c r="J32" s="104" t="s">
        <v>305</v>
      </c>
      <c r="K32" s="104" t="s">
        <v>264</v>
      </c>
    </row>
    <row r="33" spans="1:11" s="52" customFormat="1">
      <c r="A33" s="87">
        <v>1</v>
      </c>
      <c r="B33" s="88" t="s">
        <v>0</v>
      </c>
      <c r="C33" s="147">
        <v>256</v>
      </c>
      <c r="D33" s="105">
        <v>4548.43873635</v>
      </c>
      <c r="E33" s="147">
        <v>84</v>
      </c>
      <c r="F33" s="105">
        <v>1470.1200898125001</v>
      </c>
      <c r="G33" s="147">
        <v>184</v>
      </c>
      <c r="H33" s="105">
        <v>500.31464162000003</v>
      </c>
      <c r="I33" s="105">
        <f t="shared" ref="I33:I96" si="3">D33+F33+H33</f>
        <v>6518.8734677824996</v>
      </c>
      <c r="J33" s="148">
        <v>3639.0475697543752</v>
      </c>
      <c r="K33" s="109">
        <f t="shared" ref="K33:K54" si="4">I33/J33*100</f>
        <v>179.13680277124007</v>
      </c>
    </row>
    <row r="34" spans="1:11" s="52" customFormat="1">
      <c r="A34" s="87">
        <v>2</v>
      </c>
      <c r="B34" s="90" t="s">
        <v>258</v>
      </c>
      <c r="C34" s="147">
        <v>191</v>
      </c>
      <c r="D34" s="105">
        <v>1306.472906</v>
      </c>
      <c r="E34" s="147">
        <v>82</v>
      </c>
      <c r="F34" s="105">
        <v>835.12648375000003</v>
      </c>
      <c r="G34" s="147">
        <v>46</v>
      </c>
      <c r="H34" s="105">
        <v>51.963876210000002</v>
      </c>
      <c r="I34" s="105">
        <f t="shared" si="3"/>
        <v>2193.5632659600001</v>
      </c>
      <c r="J34" s="148">
        <v>1056.14031817</v>
      </c>
      <c r="K34" s="109">
        <f t="shared" si="4"/>
        <v>207.69619606614776</v>
      </c>
    </row>
    <row r="35" spans="1:11" s="52" customFormat="1">
      <c r="A35" s="87">
        <v>3</v>
      </c>
      <c r="B35" s="90" t="s">
        <v>146</v>
      </c>
      <c r="C35" s="147">
        <v>133</v>
      </c>
      <c r="D35" s="105">
        <v>991.44531109000002</v>
      </c>
      <c r="E35" s="147">
        <v>74</v>
      </c>
      <c r="F35" s="105">
        <v>327.89624890312501</v>
      </c>
      <c r="G35" s="147">
        <v>110</v>
      </c>
      <c r="H35" s="105">
        <v>594.58078782000007</v>
      </c>
      <c r="I35" s="105">
        <f t="shared" si="3"/>
        <v>1913.922347813125</v>
      </c>
      <c r="J35" s="148">
        <v>2334.7973425443752</v>
      </c>
      <c r="K35" s="109">
        <f t="shared" si="4"/>
        <v>81.973810443325405</v>
      </c>
    </row>
    <row r="36" spans="1:11" s="52" customFormat="1">
      <c r="A36" s="87">
        <v>4</v>
      </c>
      <c r="B36" s="90" t="s">
        <v>147</v>
      </c>
      <c r="C36" s="147">
        <v>540</v>
      </c>
      <c r="D36" s="105">
        <v>1220.7788771600001</v>
      </c>
      <c r="E36" s="147">
        <v>113</v>
      </c>
      <c r="F36" s="105">
        <v>303.20994741406253</v>
      </c>
      <c r="G36" s="147">
        <v>268</v>
      </c>
      <c r="H36" s="105">
        <v>124.02083985999994</v>
      </c>
      <c r="I36" s="105">
        <f t="shared" si="3"/>
        <v>1648.0096644340626</v>
      </c>
      <c r="J36" s="148">
        <v>2335.264095685</v>
      </c>
      <c r="K36" s="109">
        <f t="shared" si="4"/>
        <v>70.57059060168757</v>
      </c>
    </row>
    <row r="37" spans="1:11" s="52" customFormat="1">
      <c r="A37" s="87">
        <v>5</v>
      </c>
      <c r="B37" s="90" t="s">
        <v>288</v>
      </c>
      <c r="C37" s="147">
        <v>219</v>
      </c>
      <c r="D37" s="105">
        <v>464.29682714000006</v>
      </c>
      <c r="E37" s="147">
        <v>180</v>
      </c>
      <c r="F37" s="105">
        <v>792.71267114150396</v>
      </c>
      <c r="G37" s="147">
        <v>466</v>
      </c>
      <c r="H37" s="105">
        <v>323.17794050999998</v>
      </c>
      <c r="I37" s="105">
        <f t="shared" si="3"/>
        <v>1580.1874387915041</v>
      </c>
      <c r="J37" s="148">
        <v>2339.4888420429688</v>
      </c>
      <c r="K37" s="109">
        <f t="shared" si="4"/>
        <v>67.544132307619748</v>
      </c>
    </row>
    <row r="38" spans="1:11" s="52" customFormat="1">
      <c r="A38" s="87">
        <v>6</v>
      </c>
      <c r="B38" s="88" t="s">
        <v>292</v>
      </c>
      <c r="C38" s="147">
        <v>103</v>
      </c>
      <c r="D38" s="105">
        <v>588.43835902000001</v>
      </c>
      <c r="E38" s="147">
        <v>57</v>
      </c>
      <c r="F38" s="105">
        <v>436.11687000000001</v>
      </c>
      <c r="G38" s="147">
        <v>151</v>
      </c>
      <c r="H38" s="105">
        <v>160.15820419000002</v>
      </c>
      <c r="I38" s="105">
        <f t="shared" si="3"/>
        <v>1184.7134332100002</v>
      </c>
      <c r="J38" s="148">
        <v>988.55226862273446</v>
      </c>
      <c r="K38" s="109">
        <f t="shared" si="4"/>
        <v>119.84327696304418</v>
      </c>
    </row>
    <row r="39" spans="1:11" s="52" customFormat="1">
      <c r="A39" s="87">
        <v>7</v>
      </c>
      <c r="B39" s="90" t="s">
        <v>161</v>
      </c>
      <c r="C39" s="147">
        <v>5</v>
      </c>
      <c r="D39" s="105">
        <v>731.245</v>
      </c>
      <c r="E39" s="147">
        <v>2</v>
      </c>
      <c r="F39" s="105">
        <v>31.643000000000001</v>
      </c>
      <c r="G39" s="147">
        <v>4</v>
      </c>
      <c r="H39" s="105">
        <v>0.22900000000000001</v>
      </c>
      <c r="I39" s="105">
        <f t="shared" si="3"/>
        <v>763.11700000000008</v>
      </c>
      <c r="J39" s="148">
        <v>183.49126861000002</v>
      </c>
      <c r="K39" s="109">
        <f t="shared" si="4"/>
        <v>415.88736389520562</v>
      </c>
    </row>
    <row r="40" spans="1:11" s="52" customFormat="1">
      <c r="A40" s="87">
        <v>8</v>
      </c>
      <c r="B40" s="90" t="s">
        <v>4</v>
      </c>
      <c r="C40" s="147">
        <v>27</v>
      </c>
      <c r="D40" s="105">
        <v>216.18851900000001</v>
      </c>
      <c r="E40" s="147">
        <v>22</v>
      </c>
      <c r="F40" s="105">
        <v>256.82799594000244</v>
      </c>
      <c r="G40" s="147">
        <v>11</v>
      </c>
      <c r="H40" s="105">
        <v>17.269817</v>
      </c>
      <c r="I40" s="105">
        <f t="shared" si="3"/>
        <v>490.28633194000247</v>
      </c>
      <c r="J40" s="148">
        <v>408.44371999999998</v>
      </c>
      <c r="K40" s="109">
        <f t="shared" si="4"/>
        <v>120.03767176050657</v>
      </c>
    </row>
    <row r="41" spans="1:11" s="52" customFormat="1">
      <c r="A41" s="87">
        <v>9</v>
      </c>
      <c r="B41" s="89" t="s">
        <v>1</v>
      </c>
      <c r="C41" s="147">
        <v>6</v>
      </c>
      <c r="D41" s="105">
        <v>98.184894</v>
      </c>
      <c r="E41" s="147">
        <v>15</v>
      </c>
      <c r="F41" s="105">
        <v>104.958776</v>
      </c>
      <c r="G41" s="147">
        <v>10</v>
      </c>
      <c r="H41" s="105">
        <v>112.74203169</v>
      </c>
      <c r="I41" s="105">
        <f t="shared" si="3"/>
        <v>315.88570169000002</v>
      </c>
      <c r="J41" s="148">
        <v>95.876323249999999</v>
      </c>
      <c r="K41" s="109">
        <f t="shared" si="4"/>
        <v>329.47206461632857</v>
      </c>
    </row>
    <row r="42" spans="1:11" s="52" customFormat="1">
      <c r="A42" s="87">
        <v>10</v>
      </c>
      <c r="B42" s="89" t="s">
        <v>6</v>
      </c>
      <c r="C42" s="147">
        <v>1</v>
      </c>
      <c r="D42" s="105">
        <v>27.81</v>
      </c>
      <c r="E42" s="147">
        <v>0</v>
      </c>
      <c r="F42" s="105">
        <v>0</v>
      </c>
      <c r="G42" s="147">
        <v>6</v>
      </c>
      <c r="H42" s="105">
        <v>184.0987074</v>
      </c>
      <c r="I42" s="105">
        <f t="shared" si="3"/>
        <v>211.9087074</v>
      </c>
      <c r="J42" s="148">
        <v>191.32594072000001</v>
      </c>
      <c r="K42" s="109">
        <f t="shared" si="4"/>
        <v>110.75795922003189</v>
      </c>
    </row>
    <row r="43" spans="1:11" s="52" customFormat="1">
      <c r="A43" s="87">
        <v>11</v>
      </c>
      <c r="B43" s="88" t="s">
        <v>150</v>
      </c>
      <c r="C43" s="147">
        <v>27</v>
      </c>
      <c r="D43" s="105">
        <v>153.47355218999999</v>
      </c>
      <c r="E43" s="147">
        <v>5</v>
      </c>
      <c r="F43" s="105">
        <v>36.398569000000002</v>
      </c>
      <c r="G43" s="147">
        <v>29</v>
      </c>
      <c r="H43" s="105">
        <v>12.03036543</v>
      </c>
      <c r="I43" s="105">
        <f t="shared" si="3"/>
        <v>201.90248661999999</v>
      </c>
      <c r="J43" s="148">
        <v>44.868595795390632</v>
      </c>
      <c r="K43" s="109">
        <f t="shared" si="4"/>
        <v>449.98619422081737</v>
      </c>
    </row>
    <row r="44" spans="1:11" s="52" customFormat="1">
      <c r="A44" s="87">
        <v>12</v>
      </c>
      <c r="B44" s="89" t="s">
        <v>149</v>
      </c>
      <c r="C44" s="147">
        <v>12</v>
      </c>
      <c r="D44" s="105">
        <v>54.227003000000003</v>
      </c>
      <c r="E44" s="147">
        <v>7</v>
      </c>
      <c r="F44" s="105">
        <v>72.793756000000002</v>
      </c>
      <c r="G44" s="147">
        <v>13</v>
      </c>
      <c r="H44" s="105">
        <v>11.572278789999999</v>
      </c>
      <c r="I44" s="105">
        <f t="shared" si="3"/>
        <v>138.59303778999998</v>
      </c>
      <c r="J44" s="148">
        <v>628.29700075000005</v>
      </c>
      <c r="K44" s="109">
        <f t="shared" si="4"/>
        <v>22.058522899928068</v>
      </c>
    </row>
    <row r="45" spans="1:11" s="52" customFormat="1">
      <c r="A45" s="87">
        <v>13</v>
      </c>
      <c r="B45" s="91" t="s">
        <v>260</v>
      </c>
      <c r="C45" s="147">
        <v>59</v>
      </c>
      <c r="D45" s="105">
        <v>70.996654450000008</v>
      </c>
      <c r="E45" s="147">
        <v>13</v>
      </c>
      <c r="F45" s="105">
        <v>12.92761740625</v>
      </c>
      <c r="G45" s="147">
        <v>74</v>
      </c>
      <c r="H45" s="105">
        <v>32.304614779999994</v>
      </c>
      <c r="I45" s="105">
        <f t="shared" si="3"/>
        <v>116.22888663625001</v>
      </c>
      <c r="J45" s="148">
        <v>450.17908876000007</v>
      </c>
      <c r="K45" s="109">
        <f t="shared" si="4"/>
        <v>25.818366409776552</v>
      </c>
    </row>
    <row r="46" spans="1:11" s="52" customFormat="1">
      <c r="A46" s="87">
        <v>14</v>
      </c>
      <c r="B46" s="91" t="s">
        <v>241</v>
      </c>
      <c r="C46" s="147">
        <v>7</v>
      </c>
      <c r="D46" s="105">
        <v>1.135</v>
      </c>
      <c r="E46" s="147">
        <v>3</v>
      </c>
      <c r="F46" s="105">
        <v>104.731427</v>
      </c>
      <c r="G46" s="147">
        <v>7</v>
      </c>
      <c r="H46" s="105">
        <v>0.38388902000000003</v>
      </c>
      <c r="I46" s="105">
        <f t="shared" si="3"/>
        <v>106.25031602</v>
      </c>
      <c r="J46" s="148">
        <v>20.186571999999998</v>
      </c>
      <c r="K46" s="109">
        <f t="shared" si="4"/>
        <v>526.34155031374326</v>
      </c>
    </row>
    <row r="47" spans="1:11" s="52" customFormat="1">
      <c r="A47" s="87">
        <v>15</v>
      </c>
      <c r="B47" s="89" t="s">
        <v>148</v>
      </c>
      <c r="C47" s="147">
        <v>21</v>
      </c>
      <c r="D47" s="105">
        <v>48.210679390000003</v>
      </c>
      <c r="E47" s="147">
        <v>6</v>
      </c>
      <c r="F47" s="105">
        <v>39.274836999999998</v>
      </c>
      <c r="G47" s="147">
        <v>20</v>
      </c>
      <c r="H47" s="105">
        <v>12.58909824</v>
      </c>
      <c r="I47" s="105">
        <f t="shared" si="3"/>
        <v>100.07461463</v>
      </c>
      <c r="J47" s="148">
        <v>394.95010490999994</v>
      </c>
      <c r="K47" s="109">
        <f t="shared" si="4"/>
        <v>25.338546157065768</v>
      </c>
    </row>
    <row r="48" spans="1:11" s="52" customFormat="1">
      <c r="A48" s="87">
        <v>16</v>
      </c>
      <c r="B48" s="90" t="s">
        <v>7</v>
      </c>
      <c r="C48" s="147">
        <v>14</v>
      </c>
      <c r="D48" s="105">
        <v>55.322187999999997</v>
      </c>
      <c r="E48" s="147">
        <v>10</v>
      </c>
      <c r="F48" s="105">
        <v>14.85</v>
      </c>
      <c r="G48" s="147">
        <v>4</v>
      </c>
      <c r="H48" s="105">
        <v>5.3586150000000004</v>
      </c>
      <c r="I48" s="105">
        <f t="shared" si="3"/>
        <v>75.530802999999992</v>
      </c>
      <c r="J48" s="148">
        <v>103.70802004000001</v>
      </c>
      <c r="K48" s="109">
        <f t="shared" si="4"/>
        <v>72.830242994580246</v>
      </c>
    </row>
    <row r="49" spans="1:11" s="52" customFormat="1">
      <c r="A49" s="87">
        <v>17</v>
      </c>
      <c r="B49" s="90" t="s">
        <v>2</v>
      </c>
      <c r="C49" s="147">
        <v>22</v>
      </c>
      <c r="D49" s="105">
        <v>48.33916816</v>
      </c>
      <c r="E49" s="147">
        <v>6</v>
      </c>
      <c r="F49" s="105">
        <v>3.4797400000000001</v>
      </c>
      <c r="G49" s="147">
        <v>36</v>
      </c>
      <c r="H49" s="105">
        <v>10.966445830000001</v>
      </c>
      <c r="I49" s="105">
        <f t="shared" si="3"/>
        <v>62.785353990000004</v>
      </c>
      <c r="J49" s="148">
        <v>16.122647300000001</v>
      </c>
      <c r="K49" s="109">
        <f t="shared" si="4"/>
        <v>389.42335474894378</v>
      </c>
    </row>
    <row r="50" spans="1:11" s="52" customFormat="1">
      <c r="A50" s="87">
        <v>18</v>
      </c>
      <c r="B50" s="90" t="s">
        <v>8</v>
      </c>
      <c r="C50" s="147">
        <v>12</v>
      </c>
      <c r="D50" s="105">
        <v>44.846409100000002</v>
      </c>
      <c r="E50" s="147">
        <v>3</v>
      </c>
      <c r="F50" s="105">
        <v>4.9174049999999996</v>
      </c>
      <c r="G50" s="147">
        <v>19</v>
      </c>
      <c r="H50" s="105">
        <v>9.1559384599999998</v>
      </c>
      <c r="I50" s="105">
        <f t="shared" si="3"/>
        <v>58.919752560000006</v>
      </c>
      <c r="J50" s="148">
        <v>24.86595002</v>
      </c>
      <c r="K50" s="109">
        <f t="shared" si="4"/>
        <v>236.94953344879281</v>
      </c>
    </row>
    <row r="51" spans="1:11" s="52" customFormat="1">
      <c r="A51" s="87">
        <v>19</v>
      </c>
      <c r="B51" s="88" t="s">
        <v>166</v>
      </c>
      <c r="C51" s="147">
        <v>1</v>
      </c>
      <c r="D51" s="105">
        <v>0.01</v>
      </c>
      <c r="E51" s="147">
        <v>1</v>
      </c>
      <c r="F51" s="105">
        <v>42.866211999999997</v>
      </c>
      <c r="G51" s="147">
        <v>1</v>
      </c>
      <c r="H51" s="105">
        <v>2.5100000000000001E-3</v>
      </c>
      <c r="I51" s="105">
        <f t="shared" si="3"/>
        <v>42.878721999999996</v>
      </c>
      <c r="J51" s="148">
        <v>0.03</v>
      </c>
      <c r="K51" s="109">
        <f t="shared" si="4"/>
        <v>142929.07333333333</v>
      </c>
    </row>
    <row r="52" spans="1:11" s="52" customFormat="1">
      <c r="A52" s="87">
        <v>20</v>
      </c>
      <c r="B52" s="88" t="s">
        <v>3</v>
      </c>
      <c r="C52" s="147">
        <v>32</v>
      </c>
      <c r="D52" s="105">
        <v>20.335842</v>
      </c>
      <c r="E52" s="147">
        <v>5</v>
      </c>
      <c r="F52" s="105">
        <v>12.252143999999999</v>
      </c>
      <c r="G52" s="147">
        <v>28</v>
      </c>
      <c r="H52" s="105">
        <v>3.58919429</v>
      </c>
      <c r="I52" s="105">
        <f t="shared" si="3"/>
        <v>36.177180290000003</v>
      </c>
      <c r="J52" s="148">
        <v>43.594026069999998</v>
      </c>
      <c r="K52" s="109">
        <f t="shared" si="4"/>
        <v>82.986554698823682</v>
      </c>
    </row>
    <row r="53" spans="1:11" s="52" customFormat="1">
      <c r="A53" s="87">
        <v>21</v>
      </c>
      <c r="B53" s="88" t="s">
        <v>163</v>
      </c>
      <c r="C53" s="147">
        <v>1</v>
      </c>
      <c r="D53" s="105">
        <v>1.081</v>
      </c>
      <c r="E53" s="147">
        <v>1</v>
      </c>
      <c r="F53" s="105">
        <v>0.53924775000000003</v>
      </c>
      <c r="G53" s="147">
        <v>1</v>
      </c>
      <c r="H53" s="105">
        <v>30.634274999999999</v>
      </c>
      <c r="I53" s="105">
        <f t="shared" si="3"/>
        <v>32.25452275</v>
      </c>
      <c r="J53" s="148">
        <v>0.52120469000000003</v>
      </c>
      <c r="K53" s="109">
        <f t="shared" si="4"/>
        <v>6188.4559691893792</v>
      </c>
    </row>
    <row r="54" spans="1:11" s="52" customFormat="1">
      <c r="A54" s="87">
        <v>22</v>
      </c>
      <c r="B54" s="88" t="s">
        <v>152</v>
      </c>
      <c r="C54" s="147">
        <v>16</v>
      </c>
      <c r="D54" s="105">
        <v>6.0303069999999996</v>
      </c>
      <c r="E54" s="147">
        <v>8</v>
      </c>
      <c r="F54" s="105">
        <v>9.2676490000000005</v>
      </c>
      <c r="G54" s="147">
        <v>27</v>
      </c>
      <c r="H54" s="105">
        <v>7.8871673300000005</v>
      </c>
      <c r="I54" s="105">
        <f t="shared" si="3"/>
        <v>23.18512333</v>
      </c>
      <c r="J54" s="148">
        <v>55.807293450000003</v>
      </c>
      <c r="K54" s="109">
        <f t="shared" si="4"/>
        <v>41.544970015025875</v>
      </c>
    </row>
    <row r="55" spans="1:11" s="52" customFormat="1">
      <c r="A55" s="87">
        <v>23</v>
      </c>
      <c r="B55" s="88" t="s">
        <v>49</v>
      </c>
      <c r="C55" s="147">
        <v>0</v>
      </c>
      <c r="D55" s="105">
        <v>0</v>
      </c>
      <c r="E55" s="147">
        <v>4</v>
      </c>
      <c r="F55" s="105">
        <v>21.770399999999999</v>
      </c>
      <c r="G55" s="147">
        <v>0</v>
      </c>
      <c r="H55" s="105">
        <v>0</v>
      </c>
      <c r="I55" s="105">
        <f t="shared" si="3"/>
        <v>21.770399999999999</v>
      </c>
      <c r="J55" s="148"/>
      <c r="K55" s="109"/>
    </row>
    <row r="56" spans="1:11" s="52" customFormat="1">
      <c r="A56" s="87">
        <v>24</v>
      </c>
      <c r="B56" s="88" t="s">
        <v>155</v>
      </c>
      <c r="C56" s="147">
        <v>26</v>
      </c>
      <c r="D56" s="105">
        <v>1.4035550000000001</v>
      </c>
      <c r="E56" s="147">
        <v>2</v>
      </c>
      <c r="F56" s="105">
        <v>12.744999999999999</v>
      </c>
      <c r="G56" s="147">
        <v>44</v>
      </c>
      <c r="H56" s="105">
        <v>5.2701653499999992</v>
      </c>
      <c r="I56" s="105">
        <f t="shared" si="3"/>
        <v>19.418720350000001</v>
      </c>
      <c r="J56" s="148">
        <v>59.702831279999998</v>
      </c>
      <c r="K56" s="109">
        <f t="shared" ref="K56:K65" si="5">I56/J56*100</f>
        <v>32.525627233536461</v>
      </c>
    </row>
    <row r="57" spans="1:11" s="52" customFormat="1">
      <c r="A57" s="87">
        <v>25</v>
      </c>
      <c r="B57" s="88" t="s">
        <v>25</v>
      </c>
      <c r="C57" s="147">
        <v>1</v>
      </c>
      <c r="D57" s="105">
        <v>4.8621999999999999E-2</v>
      </c>
      <c r="E57" s="147">
        <v>1</v>
      </c>
      <c r="F57" s="105">
        <v>16.502124999999999</v>
      </c>
      <c r="G57" s="147">
        <v>3</v>
      </c>
      <c r="H57" s="105">
        <v>0.28552100000000002</v>
      </c>
      <c r="I57" s="105">
        <f t="shared" si="3"/>
        <v>16.836268</v>
      </c>
      <c r="J57" s="148">
        <v>-8.4277421875000008E-2</v>
      </c>
      <c r="K57" s="109">
        <f t="shared" si="5"/>
        <v>-19977.198667718501</v>
      </c>
    </row>
    <row r="58" spans="1:11" s="52" customFormat="1">
      <c r="A58" s="87">
        <v>26</v>
      </c>
      <c r="B58" s="88" t="s">
        <v>151</v>
      </c>
      <c r="C58" s="147">
        <v>11</v>
      </c>
      <c r="D58" s="105">
        <v>1.255585</v>
      </c>
      <c r="E58" s="147">
        <v>7</v>
      </c>
      <c r="F58" s="105">
        <v>12.9670065</v>
      </c>
      <c r="G58" s="147">
        <v>8</v>
      </c>
      <c r="H58" s="105">
        <v>0.22505016</v>
      </c>
      <c r="I58" s="105">
        <f t="shared" si="3"/>
        <v>14.44764166</v>
      </c>
      <c r="J58" s="148">
        <v>196.79485296000001</v>
      </c>
      <c r="K58" s="109">
        <f t="shared" si="5"/>
        <v>7.3414733376876411</v>
      </c>
    </row>
    <row r="59" spans="1:11" s="52" customFormat="1">
      <c r="A59" s="87">
        <v>27</v>
      </c>
      <c r="B59" s="88" t="s">
        <v>26</v>
      </c>
      <c r="C59" s="170">
        <v>5</v>
      </c>
      <c r="D59" s="105">
        <v>0.1</v>
      </c>
      <c r="E59" s="147">
        <v>2</v>
      </c>
      <c r="F59" s="105">
        <v>11</v>
      </c>
      <c r="G59" s="147">
        <v>6</v>
      </c>
      <c r="H59" s="105">
        <v>0.63090656999999994</v>
      </c>
      <c r="I59" s="105">
        <f t="shared" si="3"/>
        <v>11.73090657</v>
      </c>
      <c r="J59" s="148">
        <v>4.73229086</v>
      </c>
      <c r="K59" s="109">
        <f t="shared" si="5"/>
        <v>247.89064994200291</v>
      </c>
    </row>
    <row r="60" spans="1:11" s="52" customFormat="1">
      <c r="A60" s="87">
        <v>28</v>
      </c>
      <c r="B60" s="88" t="s">
        <v>158</v>
      </c>
      <c r="C60" s="170">
        <v>2</v>
      </c>
      <c r="D60" s="105">
        <v>1.6E-2</v>
      </c>
      <c r="E60" s="147">
        <v>0</v>
      </c>
      <c r="F60" s="105">
        <v>0</v>
      </c>
      <c r="G60" s="147">
        <v>38</v>
      </c>
      <c r="H60" s="105">
        <v>11.270907060000001</v>
      </c>
      <c r="I60" s="105">
        <f t="shared" si="3"/>
        <v>11.286907060000001</v>
      </c>
      <c r="J60" s="148">
        <v>9.6108617499999998</v>
      </c>
      <c r="K60" s="109">
        <f t="shared" si="5"/>
        <v>117.43907418083504</v>
      </c>
    </row>
    <row r="61" spans="1:11" s="52" customFormat="1">
      <c r="A61" s="87">
        <v>29</v>
      </c>
      <c r="B61" s="88" t="s">
        <v>17</v>
      </c>
      <c r="C61" s="170">
        <v>4</v>
      </c>
      <c r="D61" s="105">
        <v>6.9558999999999996E-2</v>
      </c>
      <c r="E61" s="147">
        <v>2</v>
      </c>
      <c r="F61" s="105">
        <v>4.6836140000000004</v>
      </c>
      <c r="G61" s="147">
        <v>43</v>
      </c>
      <c r="H61" s="105">
        <v>4.25086662</v>
      </c>
      <c r="I61" s="105">
        <f t="shared" si="3"/>
        <v>9.0040396200000004</v>
      </c>
      <c r="J61" s="148">
        <v>11.017015690000001</v>
      </c>
      <c r="K61" s="109">
        <f t="shared" si="5"/>
        <v>81.728481408743463</v>
      </c>
    </row>
    <row r="62" spans="1:11" s="52" customFormat="1">
      <c r="A62" s="87">
        <v>30</v>
      </c>
      <c r="B62" s="88" t="s">
        <v>68</v>
      </c>
      <c r="C62" s="170">
        <v>1</v>
      </c>
      <c r="D62" s="105">
        <v>2.5000000000000001E-2</v>
      </c>
      <c r="E62" s="147">
        <v>0</v>
      </c>
      <c r="F62" s="105">
        <v>0</v>
      </c>
      <c r="G62" s="147">
        <v>1</v>
      </c>
      <c r="H62" s="105">
        <v>8.7474934300000005</v>
      </c>
      <c r="I62" s="105">
        <f t="shared" si="3"/>
        <v>8.7724934300000008</v>
      </c>
      <c r="J62" s="148">
        <v>3.5</v>
      </c>
      <c r="K62" s="109">
        <f t="shared" si="5"/>
        <v>250.64266942857145</v>
      </c>
    </row>
    <row r="63" spans="1:11" s="52" customFormat="1">
      <c r="A63" s="87">
        <v>31</v>
      </c>
      <c r="B63" s="88" t="s">
        <v>153</v>
      </c>
      <c r="C63" s="170">
        <v>4</v>
      </c>
      <c r="D63" s="105">
        <v>0.34654738000000002</v>
      </c>
      <c r="E63" s="147">
        <v>1</v>
      </c>
      <c r="F63" s="105">
        <v>5.3</v>
      </c>
      <c r="G63" s="147">
        <v>1</v>
      </c>
      <c r="H63" s="105">
        <v>0.24154800000000001</v>
      </c>
      <c r="I63" s="105">
        <f t="shared" si="3"/>
        <v>5.8880953799999993</v>
      </c>
      <c r="J63" s="148">
        <v>167.122072</v>
      </c>
      <c r="K63" s="109">
        <f t="shared" si="5"/>
        <v>3.5232302409462699</v>
      </c>
    </row>
    <row r="64" spans="1:11" s="52" customFormat="1">
      <c r="A64" s="87">
        <v>32</v>
      </c>
      <c r="B64" s="88" t="s">
        <v>14</v>
      </c>
      <c r="C64" s="147">
        <v>1</v>
      </c>
      <c r="D64" s="105">
        <v>0.04</v>
      </c>
      <c r="E64" s="147">
        <v>0</v>
      </c>
      <c r="F64" s="105">
        <v>0</v>
      </c>
      <c r="G64" s="147">
        <v>22</v>
      </c>
      <c r="H64" s="105">
        <v>5.7007717500000004</v>
      </c>
      <c r="I64" s="105">
        <f t="shared" si="3"/>
        <v>5.7407717500000004</v>
      </c>
      <c r="J64" s="148">
        <v>4.3431310000000005</v>
      </c>
      <c r="K64" s="109">
        <f t="shared" si="5"/>
        <v>132.18048799356961</v>
      </c>
    </row>
    <row r="65" spans="1:11" s="52" customFormat="1">
      <c r="A65" s="87">
        <v>33</v>
      </c>
      <c r="B65" s="88" t="s">
        <v>9</v>
      </c>
      <c r="C65" s="147">
        <v>1</v>
      </c>
      <c r="D65" s="105">
        <v>0.4</v>
      </c>
      <c r="E65" s="147">
        <v>2</v>
      </c>
      <c r="F65" s="105">
        <v>1.208553</v>
      </c>
      <c r="G65" s="147">
        <v>2</v>
      </c>
      <c r="H65" s="105">
        <v>3.44513932</v>
      </c>
      <c r="I65" s="105">
        <f t="shared" si="3"/>
        <v>5.0536923199999997</v>
      </c>
      <c r="J65" s="148">
        <v>2.4044439999999998</v>
      </c>
      <c r="K65" s="109">
        <f t="shared" si="5"/>
        <v>210.18132757510676</v>
      </c>
    </row>
    <row r="66" spans="1:11" s="52" customFormat="1">
      <c r="A66" s="87">
        <v>34</v>
      </c>
      <c r="B66" s="88" t="s">
        <v>312</v>
      </c>
      <c r="C66" s="147">
        <v>1</v>
      </c>
      <c r="D66" s="105">
        <v>5</v>
      </c>
      <c r="E66" s="147">
        <v>0</v>
      </c>
      <c r="F66" s="105">
        <v>0</v>
      </c>
      <c r="G66" s="147">
        <v>0</v>
      </c>
      <c r="H66" s="105">
        <v>0</v>
      </c>
      <c r="I66" s="105">
        <f t="shared" si="3"/>
        <v>5</v>
      </c>
      <c r="J66" s="148"/>
      <c r="K66" s="109"/>
    </row>
    <row r="67" spans="1:11" s="52" customFormat="1">
      <c r="A67" s="87">
        <v>35</v>
      </c>
      <c r="B67" s="88" t="s">
        <v>244</v>
      </c>
      <c r="C67" s="147">
        <v>0</v>
      </c>
      <c r="D67" s="105">
        <v>0</v>
      </c>
      <c r="E67" s="147">
        <v>0</v>
      </c>
      <c r="F67" s="105">
        <v>0</v>
      </c>
      <c r="G67" s="147">
        <v>1</v>
      </c>
      <c r="H67" s="105">
        <v>4.148428</v>
      </c>
      <c r="I67" s="105">
        <f t="shared" si="3"/>
        <v>4.148428</v>
      </c>
      <c r="J67" s="148">
        <v>0.12698000000000001</v>
      </c>
      <c r="K67" s="109">
        <f>I67/J67*100</f>
        <v>3266.993227279886</v>
      </c>
    </row>
    <row r="68" spans="1:11" s="52" customFormat="1">
      <c r="A68" s="87">
        <v>36</v>
      </c>
      <c r="B68" s="88" t="s">
        <v>10</v>
      </c>
      <c r="C68" s="147">
        <v>1</v>
      </c>
      <c r="D68" s="105">
        <v>0.124844</v>
      </c>
      <c r="E68" s="147">
        <v>1</v>
      </c>
      <c r="F68" s="105">
        <v>3.5</v>
      </c>
      <c r="G68" s="147">
        <v>1</v>
      </c>
      <c r="H68" s="105">
        <v>0.48</v>
      </c>
      <c r="I68" s="105">
        <f t="shared" si="3"/>
        <v>4.1048439999999999</v>
      </c>
      <c r="J68" s="148"/>
      <c r="K68" s="109"/>
    </row>
    <row r="69" spans="1:11" s="52" customFormat="1">
      <c r="A69" s="87">
        <v>37</v>
      </c>
      <c r="B69" s="88" t="s">
        <v>248</v>
      </c>
      <c r="C69" s="147">
        <v>4</v>
      </c>
      <c r="D69" s="105">
        <v>3.1752919999999998</v>
      </c>
      <c r="E69" s="147">
        <v>0</v>
      </c>
      <c r="F69" s="105">
        <v>0</v>
      </c>
      <c r="G69" s="147">
        <v>5</v>
      </c>
      <c r="H69" s="105">
        <v>0.52650200000000003</v>
      </c>
      <c r="I69" s="105">
        <f t="shared" si="3"/>
        <v>3.7017939999999996</v>
      </c>
      <c r="J69" s="148">
        <v>3.3068770000000001</v>
      </c>
      <c r="K69" s="109">
        <f t="shared" ref="K69:K74" si="6">I69/J69*100</f>
        <v>111.9422947995949</v>
      </c>
    </row>
    <row r="70" spans="1:11" s="52" customFormat="1">
      <c r="A70" s="87">
        <v>38</v>
      </c>
      <c r="B70" s="88" t="s">
        <v>15</v>
      </c>
      <c r="C70" s="147">
        <v>2</v>
      </c>
      <c r="D70" s="105">
        <v>0.33449099999999998</v>
      </c>
      <c r="E70" s="147">
        <v>1</v>
      </c>
      <c r="F70" s="105">
        <v>0.9</v>
      </c>
      <c r="G70" s="147">
        <v>11</v>
      </c>
      <c r="H70" s="105">
        <v>1.899616</v>
      </c>
      <c r="I70" s="105">
        <f t="shared" si="3"/>
        <v>3.1341070000000002</v>
      </c>
      <c r="J70" s="148">
        <v>3.6746185200000001</v>
      </c>
      <c r="K70" s="109">
        <f t="shared" si="6"/>
        <v>85.290676649613147</v>
      </c>
    </row>
    <row r="71" spans="1:11" s="52" customFormat="1">
      <c r="A71" s="87">
        <v>39</v>
      </c>
      <c r="B71" s="88" t="s">
        <v>40</v>
      </c>
      <c r="C71" s="147">
        <v>1</v>
      </c>
      <c r="D71" s="105">
        <v>3</v>
      </c>
      <c r="E71" s="147">
        <v>0</v>
      </c>
      <c r="F71" s="105">
        <v>0</v>
      </c>
      <c r="G71" s="147">
        <v>0</v>
      </c>
      <c r="H71" s="105">
        <v>0</v>
      </c>
      <c r="I71" s="105">
        <f t="shared" si="3"/>
        <v>3</v>
      </c>
      <c r="J71" s="148">
        <v>0.2</v>
      </c>
      <c r="K71" s="109">
        <f t="shared" si="6"/>
        <v>1500</v>
      </c>
    </row>
    <row r="72" spans="1:11" s="52" customFormat="1">
      <c r="A72" s="87">
        <v>40</v>
      </c>
      <c r="B72" s="88" t="s">
        <v>50</v>
      </c>
      <c r="C72" s="147">
        <v>1</v>
      </c>
      <c r="D72" s="105">
        <v>1.5</v>
      </c>
      <c r="E72" s="147">
        <v>0</v>
      </c>
      <c r="F72" s="105">
        <v>0</v>
      </c>
      <c r="G72" s="147">
        <v>2</v>
      </c>
      <c r="H72" s="105">
        <v>1.1999850000000001</v>
      </c>
      <c r="I72" s="105">
        <f t="shared" si="3"/>
        <v>2.6999849999999999</v>
      </c>
      <c r="J72" s="148">
        <v>0.3</v>
      </c>
      <c r="K72" s="109">
        <f t="shared" si="6"/>
        <v>899.995</v>
      </c>
    </row>
    <row r="73" spans="1:11" s="52" customFormat="1">
      <c r="A73" s="87">
        <v>41</v>
      </c>
      <c r="B73" s="88" t="s">
        <v>33</v>
      </c>
      <c r="C73" s="147">
        <v>1</v>
      </c>
      <c r="D73" s="105">
        <v>3.9E-2</v>
      </c>
      <c r="E73" s="147">
        <v>0</v>
      </c>
      <c r="F73" s="105">
        <v>0</v>
      </c>
      <c r="G73" s="147">
        <v>12</v>
      </c>
      <c r="H73" s="105">
        <v>2.4969269999999999</v>
      </c>
      <c r="I73" s="105">
        <f t="shared" si="3"/>
        <v>2.535927</v>
      </c>
      <c r="J73" s="148">
        <v>1.5718590000000001</v>
      </c>
      <c r="K73" s="109">
        <f t="shared" si="6"/>
        <v>161.3329821567965</v>
      </c>
    </row>
    <row r="74" spans="1:11" s="52" customFormat="1">
      <c r="A74" s="87">
        <v>42</v>
      </c>
      <c r="B74" s="88" t="s">
        <v>16</v>
      </c>
      <c r="C74" s="147">
        <v>3</v>
      </c>
      <c r="D74" s="105">
        <v>2.0058929999999999</v>
      </c>
      <c r="E74" s="147">
        <v>0</v>
      </c>
      <c r="F74" s="105">
        <v>0</v>
      </c>
      <c r="G74" s="147">
        <v>8</v>
      </c>
      <c r="H74" s="105">
        <v>0.52495400000000003</v>
      </c>
      <c r="I74" s="105">
        <f t="shared" si="3"/>
        <v>2.5308470000000001</v>
      </c>
      <c r="J74" s="148">
        <v>60.179428000000001</v>
      </c>
      <c r="K74" s="109">
        <f t="shared" si="6"/>
        <v>4.2055019200248962</v>
      </c>
    </row>
    <row r="75" spans="1:11" s="52" customFormat="1">
      <c r="A75" s="87">
        <v>43</v>
      </c>
      <c r="B75" s="88" t="s">
        <v>70</v>
      </c>
      <c r="C75" s="147">
        <v>0</v>
      </c>
      <c r="D75" s="105">
        <v>0</v>
      </c>
      <c r="E75" s="147">
        <v>1</v>
      </c>
      <c r="F75" s="105">
        <v>2.5200469999999999</v>
      </c>
      <c r="G75" s="147">
        <v>0</v>
      </c>
      <c r="H75" s="105">
        <v>0</v>
      </c>
      <c r="I75" s="105">
        <f t="shared" si="3"/>
        <v>2.5200469999999999</v>
      </c>
      <c r="J75" s="148"/>
      <c r="K75" s="109"/>
    </row>
    <row r="76" spans="1:11" s="52" customFormat="1">
      <c r="A76" s="87">
        <v>44</v>
      </c>
      <c r="B76" s="90" t="s">
        <v>167</v>
      </c>
      <c r="C76" s="147">
        <v>4</v>
      </c>
      <c r="D76" s="105">
        <v>2.585</v>
      </c>
      <c r="E76" s="147">
        <v>1</v>
      </c>
      <c r="F76" s="105">
        <v>-0.160075</v>
      </c>
      <c r="G76" s="147">
        <v>0</v>
      </c>
      <c r="H76" s="105">
        <v>0</v>
      </c>
      <c r="I76" s="105">
        <f t="shared" si="3"/>
        <v>2.424925</v>
      </c>
      <c r="J76" s="148">
        <v>0.74729999999999996</v>
      </c>
      <c r="K76" s="109">
        <f t="shared" ref="K76:K84" si="7">I76/J76*100</f>
        <v>324.49150274320886</v>
      </c>
    </row>
    <row r="77" spans="1:11" s="52" customFormat="1">
      <c r="A77" s="87">
        <v>45</v>
      </c>
      <c r="B77" s="88" t="s">
        <v>18</v>
      </c>
      <c r="C77" s="147">
        <v>5</v>
      </c>
      <c r="D77" s="105">
        <v>40.382285000000003</v>
      </c>
      <c r="E77" s="147">
        <v>2</v>
      </c>
      <c r="F77" s="105">
        <v>-39</v>
      </c>
      <c r="G77" s="147">
        <v>4</v>
      </c>
      <c r="H77" s="105">
        <v>0.62268031999999995</v>
      </c>
      <c r="I77" s="105">
        <f t="shared" si="3"/>
        <v>2.0049653200000028</v>
      </c>
      <c r="J77" s="148">
        <v>70.319550820000003</v>
      </c>
      <c r="K77" s="109">
        <f t="shared" si="7"/>
        <v>2.8512203172801818</v>
      </c>
    </row>
    <row r="78" spans="1:11" s="52" customFormat="1">
      <c r="A78" s="87">
        <v>46</v>
      </c>
      <c r="B78" s="88" t="s">
        <v>159</v>
      </c>
      <c r="C78" s="147">
        <v>3</v>
      </c>
      <c r="D78" s="105">
        <v>1.097173</v>
      </c>
      <c r="E78" s="147">
        <v>0</v>
      </c>
      <c r="F78" s="105">
        <v>0</v>
      </c>
      <c r="G78" s="147">
        <v>3</v>
      </c>
      <c r="H78" s="105">
        <v>0.88986047000000001</v>
      </c>
      <c r="I78" s="105">
        <f t="shared" si="3"/>
        <v>1.9870334700000001</v>
      </c>
      <c r="J78" s="148">
        <v>1.6</v>
      </c>
      <c r="K78" s="109">
        <f t="shared" si="7"/>
        <v>124.189591875</v>
      </c>
    </row>
    <row r="79" spans="1:11" s="52" customFormat="1">
      <c r="A79" s="87">
        <v>47</v>
      </c>
      <c r="B79" s="88" t="s">
        <v>296</v>
      </c>
      <c r="C79" s="147">
        <v>0</v>
      </c>
      <c r="D79" s="105">
        <v>0</v>
      </c>
      <c r="E79" s="147">
        <v>0</v>
      </c>
      <c r="F79" s="105">
        <v>0</v>
      </c>
      <c r="G79" s="147">
        <v>2</v>
      </c>
      <c r="H79" s="105">
        <v>1.5147109999999999</v>
      </c>
      <c r="I79" s="105">
        <f t="shared" si="3"/>
        <v>1.5147109999999999</v>
      </c>
      <c r="J79" s="148">
        <v>4.3E-3</v>
      </c>
      <c r="K79" s="109">
        <f t="shared" si="7"/>
        <v>35225.837209302321</v>
      </c>
    </row>
    <row r="80" spans="1:11" s="52" customFormat="1">
      <c r="A80" s="87">
        <v>48</v>
      </c>
      <c r="B80" s="88" t="s">
        <v>75</v>
      </c>
      <c r="C80" s="147">
        <v>0</v>
      </c>
      <c r="D80" s="105">
        <v>0</v>
      </c>
      <c r="E80" s="147">
        <v>0</v>
      </c>
      <c r="F80" s="105">
        <v>0</v>
      </c>
      <c r="G80" s="147">
        <v>2</v>
      </c>
      <c r="H80" s="105">
        <v>1.4533339999999999</v>
      </c>
      <c r="I80" s="105">
        <f t="shared" si="3"/>
        <v>1.4533339999999999</v>
      </c>
      <c r="J80" s="148">
        <v>8.7912000000000007E-3</v>
      </c>
      <c r="K80" s="109">
        <f t="shared" si="7"/>
        <v>16531.690781690777</v>
      </c>
    </row>
    <row r="81" spans="1:11" s="52" customFormat="1">
      <c r="A81" s="87">
        <v>49</v>
      </c>
      <c r="B81" s="88" t="s">
        <v>266</v>
      </c>
      <c r="C81" s="147">
        <v>2</v>
      </c>
      <c r="D81" s="105">
        <v>1.140326</v>
      </c>
      <c r="E81" s="147">
        <v>1</v>
      </c>
      <c r="F81" s="105">
        <v>3.0000000000000001E-3</v>
      </c>
      <c r="G81" s="147">
        <v>1</v>
      </c>
      <c r="H81" s="105">
        <v>4.0713360000000004E-2</v>
      </c>
      <c r="I81" s="105">
        <f t="shared" si="3"/>
        <v>1.1840393599999999</v>
      </c>
      <c r="J81" s="148">
        <v>9.0695999999999999E-2</v>
      </c>
      <c r="K81" s="109">
        <f t="shared" si="7"/>
        <v>1305.5033959601305</v>
      </c>
    </row>
    <row r="82" spans="1:11" s="52" customFormat="1">
      <c r="A82" s="87">
        <v>50</v>
      </c>
      <c r="B82" s="88" t="s">
        <v>160</v>
      </c>
      <c r="C82" s="147">
        <v>1</v>
      </c>
      <c r="D82" s="105">
        <v>4.0000000000000001E-3</v>
      </c>
      <c r="E82" s="147">
        <v>1</v>
      </c>
      <c r="F82" s="105">
        <v>0.25</v>
      </c>
      <c r="G82" s="147">
        <v>4</v>
      </c>
      <c r="H82" s="105">
        <v>0.83215043</v>
      </c>
      <c r="I82" s="105">
        <f t="shared" si="3"/>
        <v>1.08615043</v>
      </c>
      <c r="J82" s="148">
        <v>0.48923282000000001</v>
      </c>
      <c r="K82" s="109">
        <f t="shared" si="7"/>
        <v>222.01094971510699</v>
      </c>
    </row>
    <row r="83" spans="1:11" s="52" customFormat="1">
      <c r="A83" s="87">
        <v>51</v>
      </c>
      <c r="B83" s="88" t="s">
        <v>12</v>
      </c>
      <c r="C83" s="147">
        <v>2</v>
      </c>
      <c r="D83" s="105">
        <v>2.615E-2</v>
      </c>
      <c r="E83" s="147">
        <v>0</v>
      </c>
      <c r="F83" s="105">
        <v>0</v>
      </c>
      <c r="G83" s="147">
        <v>1</v>
      </c>
      <c r="H83" s="105">
        <v>0.85499999999999998</v>
      </c>
      <c r="I83" s="105">
        <f t="shared" si="3"/>
        <v>0.88114999999999999</v>
      </c>
      <c r="J83" s="148">
        <v>0.21137085999999999</v>
      </c>
      <c r="K83" s="109">
        <f t="shared" si="7"/>
        <v>416.87392481631571</v>
      </c>
    </row>
    <row r="84" spans="1:11" s="52" customFormat="1">
      <c r="A84" s="87">
        <v>52</v>
      </c>
      <c r="B84" s="88" t="s">
        <v>162</v>
      </c>
      <c r="C84" s="147">
        <v>0</v>
      </c>
      <c r="D84" s="105">
        <v>0</v>
      </c>
      <c r="E84" s="147">
        <v>0</v>
      </c>
      <c r="F84" s="105">
        <v>0</v>
      </c>
      <c r="G84" s="147">
        <v>2</v>
      </c>
      <c r="H84" s="105">
        <v>0.74957499999999999</v>
      </c>
      <c r="I84" s="105">
        <f t="shared" si="3"/>
        <v>0.74957499999999999</v>
      </c>
      <c r="J84" s="148">
        <v>1.3680105600000001</v>
      </c>
      <c r="K84" s="109">
        <f t="shared" si="7"/>
        <v>54.793071187988488</v>
      </c>
    </row>
    <row r="85" spans="1:11" s="52" customFormat="1">
      <c r="A85" s="87">
        <v>53</v>
      </c>
      <c r="B85" s="88" t="s">
        <v>13</v>
      </c>
      <c r="C85" s="147">
        <v>0</v>
      </c>
      <c r="D85" s="105">
        <v>0</v>
      </c>
      <c r="E85" s="147">
        <v>1</v>
      </c>
      <c r="F85" s="105">
        <v>0.7</v>
      </c>
      <c r="G85" s="147">
        <v>0</v>
      </c>
      <c r="H85" s="105">
        <v>0</v>
      </c>
      <c r="I85" s="105">
        <f t="shared" si="3"/>
        <v>0.7</v>
      </c>
      <c r="J85" s="148"/>
      <c r="K85" s="109"/>
    </row>
    <row r="86" spans="1:11" s="52" customFormat="1">
      <c r="A86" s="87">
        <v>54</v>
      </c>
      <c r="B86" s="88" t="s">
        <v>247</v>
      </c>
      <c r="C86" s="147">
        <v>1</v>
      </c>
      <c r="D86" s="105">
        <v>0.1</v>
      </c>
      <c r="E86" s="147">
        <v>0</v>
      </c>
      <c r="F86" s="105">
        <v>0</v>
      </c>
      <c r="G86" s="147">
        <v>1</v>
      </c>
      <c r="H86" s="105">
        <v>0.57509600000000005</v>
      </c>
      <c r="I86" s="105">
        <f t="shared" si="3"/>
        <v>0.67509600000000003</v>
      </c>
      <c r="J86" s="148">
        <v>27.941177</v>
      </c>
      <c r="K86" s="109">
        <f>I86/J86*100</f>
        <v>2.4161330068522169</v>
      </c>
    </row>
    <row r="87" spans="1:11" s="52" customFormat="1">
      <c r="A87" s="87">
        <v>55</v>
      </c>
      <c r="B87" s="88" t="s">
        <v>313</v>
      </c>
      <c r="C87" s="147">
        <v>0</v>
      </c>
      <c r="D87" s="105">
        <v>0</v>
      </c>
      <c r="E87" s="147">
        <v>0</v>
      </c>
      <c r="F87" s="105">
        <v>0</v>
      </c>
      <c r="G87" s="147">
        <v>1</v>
      </c>
      <c r="H87" s="105">
        <v>0.61827624999999997</v>
      </c>
      <c r="I87" s="105">
        <f t="shared" si="3"/>
        <v>0.61827624999999997</v>
      </c>
      <c r="J87" s="148"/>
      <c r="K87" s="109"/>
    </row>
    <row r="88" spans="1:11" s="52" customFormat="1">
      <c r="A88" s="87">
        <v>56</v>
      </c>
      <c r="B88" s="88" t="s">
        <v>246</v>
      </c>
      <c r="C88" s="147">
        <v>3</v>
      </c>
      <c r="D88" s="105">
        <v>0.55200000000000005</v>
      </c>
      <c r="E88" s="147">
        <v>0</v>
      </c>
      <c r="F88" s="105">
        <v>0</v>
      </c>
      <c r="G88" s="147">
        <v>1</v>
      </c>
      <c r="H88" s="105">
        <v>5.5986000000000001E-2</v>
      </c>
      <c r="I88" s="105">
        <f t="shared" si="3"/>
        <v>0.60798600000000003</v>
      </c>
      <c r="J88" s="148">
        <v>1.020883</v>
      </c>
      <c r="K88" s="109">
        <f t="shared" ref="K88:K95" si="8">I88/J88*100</f>
        <v>59.554914715986065</v>
      </c>
    </row>
    <row r="89" spans="1:11" s="52" customFormat="1">
      <c r="A89" s="87">
        <v>57</v>
      </c>
      <c r="B89" s="88" t="s">
        <v>226</v>
      </c>
      <c r="C89" s="147">
        <v>0</v>
      </c>
      <c r="D89" s="105">
        <v>0</v>
      </c>
      <c r="E89" s="147">
        <v>0</v>
      </c>
      <c r="F89" s="105">
        <v>0</v>
      </c>
      <c r="G89" s="147">
        <v>4</v>
      </c>
      <c r="H89" s="105">
        <v>0.58586765000000007</v>
      </c>
      <c r="I89" s="105">
        <f t="shared" si="3"/>
        <v>0.58586765000000007</v>
      </c>
      <c r="J89" s="148">
        <v>0.25366</v>
      </c>
      <c r="K89" s="109">
        <f t="shared" si="8"/>
        <v>230.9657218323741</v>
      </c>
    </row>
    <row r="90" spans="1:11" s="52" customFormat="1">
      <c r="A90" s="87">
        <v>58</v>
      </c>
      <c r="B90" s="88" t="s">
        <v>11</v>
      </c>
      <c r="C90" s="147">
        <v>1</v>
      </c>
      <c r="D90" s="105">
        <v>0.5</v>
      </c>
      <c r="E90" s="147">
        <v>0</v>
      </c>
      <c r="F90" s="105">
        <v>0</v>
      </c>
      <c r="G90" s="147">
        <v>0</v>
      </c>
      <c r="H90" s="105">
        <v>0</v>
      </c>
      <c r="I90" s="105">
        <f t="shared" si="3"/>
        <v>0.5</v>
      </c>
      <c r="J90" s="148">
        <v>15</v>
      </c>
      <c r="K90" s="109">
        <f t="shared" si="8"/>
        <v>3.3333333333333335</v>
      </c>
    </row>
    <row r="91" spans="1:11" s="52" customFormat="1">
      <c r="A91" s="87">
        <v>59</v>
      </c>
      <c r="B91" s="88" t="s">
        <v>88</v>
      </c>
      <c r="C91" s="147">
        <v>0</v>
      </c>
      <c r="D91" s="105">
        <v>0</v>
      </c>
      <c r="E91" s="147">
        <v>0</v>
      </c>
      <c r="F91" s="105">
        <v>0</v>
      </c>
      <c r="G91" s="147">
        <v>3</v>
      </c>
      <c r="H91" s="105">
        <v>0.44769943000000001</v>
      </c>
      <c r="I91" s="105">
        <f t="shared" si="3"/>
        <v>0.44769943000000001</v>
      </c>
      <c r="J91" s="148">
        <v>0.20063500000000001</v>
      </c>
      <c r="K91" s="109">
        <f t="shared" si="8"/>
        <v>223.1412415580532</v>
      </c>
    </row>
    <row r="92" spans="1:11" s="52" customFormat="1">
      <c r="A92" s="87">
        <v>60</v>
      </c>
      <c r="B92" s="88" t="s">
        <v>41</v>
      </c>
      <c r="C92" s="147">
        <v>1</v>
      </c>
      <c r="D92" s="105">
        <v>2.4782999999999999E-2</v>
      </c>
      <c r="E92" s="147">
        <v>0</v>
      </c>
      <c r="F92" s="105">
        <v>0</v>
      </c>
      <c r="G92" s="147">
        <v>1</v>
      </c>
      <c r="H92" s="105">
        <v>0.38701622999999996</v>
      </c>
      <c r="I92" s="105">
        <f t="shared" si="3"/>
        <v>0.41179922999999996</v>
      </c>
      <c r="J92" s="148">
        <v>0.55457900000000004</v>
      </c>
      <c r="K92" s="109">
        <f t="shared" si="8"/>
        <v>74.254385759287672</v>
      </c>
    </row>
    <row r="93" spans="1:11" s="52" customFormat="1">
      <c r="A93" s="87">
        <v>61</v>
      </c>
      <c r="B93" s="88" t="s">
        <v>297</v>
      </c>
      <c r="C93" s="147">
        <v>0</v>
      </c>
      <c r="D93" s="105">
        <v>0</v>
      </c>
      <c r="E93" s="147">
        <v>0</v>
      </c>
      <c r="F93" s="105">
        <v>0</v>
      </c>
      <c r="G93" s="147">
        <v>1</v>
      </c>
      <c r="H93" s="105">
        <v>0.40699999999999997</v>
      </c>
      <c r="I93" s="105">
        <f t="shared" si="3"/>
        <v>0.40699999999999997</v>
      </c>
      <c r="J93" s="148">
        <v>0.12679599999999999</v>
      </c>
      <c r="K93" s="109">
        <f t="shared" si="8"/>
        <v>320.98804378687021</v>
      </c>
    </row>
    <row r="94" spans="1:11" s="52" customFormat="1">
      <c r="A94" s="87">
        <v>62</v>
      </c>
      <c r="B94" s="90" t="s">
        <v>76</v>
      </c>
      <c r="C94" s="147">
        <v>1</v>
      </c>
      <c r="D94" s="105">
        <v>0.12124151</v>
      </c>
      <c r="E94" s="147">
        <v>1</v>
      </c>
      <c r="F94" s="105">
        <v>1.8790000000000001E-2</v>
      </c>
      <c r="G94" s="147">
        <v>1</v>
      </c>
      <c r="H94" s="105">
        <v>0.25</v>
      </c>
      <c r="I94" s="105">
        <f t="shared" si="3"/>
        <v>0.39003151000000003</v>
      </c>
      <c r="J94" s="148">
        <v>5.91E-2</v>
      </c>
      <c r="K94" s="109">
        <f t="shared" si="8"/>
        <v>659.95179357021993</v>
      </c>
    </row>
    <row r="95" spans="1:11" s="52" customFormat="1">
      <c r="A95" s="87">
        <v>63</v>
      </c>
      <c r="B95" s="90" t="s">
        <v>154</v>
      </c>
      <c r="C95" s="185">
        <v>2</v>
      </c>
      <c r="D95" s="186">
        <v>0.27</v>
      </c>
      <c r="E95" s="185">
        <v>4</v>
      </c>
      <c r="F95" s="186">
        <v>4.6695562500000003E-2</v>
      </c>
      <c r="G95" s="185">
        <v>1</v>
      </c>
      <c r="H95" s="186">
        <v>6.8955000000000002E-2</v>
      </c>
      <c r="I95" s="186">
        <f t="shared" si="3"/>
        <v>0.38565056250000002</v>
      </c>
      <c r="J95" s="188">
        <v>0.63102203000000001</v>
      </c>
      <c r="K95" s="187">
        <f t="shared" si="8"/>
        <v>61.115229606167631</v>
      </c>
    </row>
    <row r="96" spans="1:11" s="52" customFormat="1">
      <c r="A96" s="87">
        <v>64</v>
      </c>
      <c r="B96" s="90" t="s">
        <v>87</v>
      </c>
      <c r="C96" s="185">
        <v>0</v>
      </c>
      <c r="D96" s="186">
        <v>0</v>
      </c>
      <c r="E96" s="185">
        <v>0</v>
      </c>
      <c r="F96" s="186">
        <v>0</v>
      </c>
      <c r="G96" s="185">
        <v>2</v>
      </c>
      <c r="H96" s="186">
        <v>0.369363</v>
      </c>
      <c r="I96" s="186">
        <f t="shared" si="3"/>
        <v>0.369363</v>
      </c>
      <c r="J96" s="188"/>
      <c r="K96" s="187"/>
    </row>
    <row r="97" spans="1:11" s="52" customFormat="1">
      <c r="A97" s="87">
        <v>65</v>
      </c>
      <c r="B97" s="90" t="s">
        <v>93</v>
      </c>
      <c r="C97" s="185">
        <v>0</v>
      </c>
      <c r="D97" s="186">
        <v>0</v>
      </c>
      <c r="E97" s="185">
        <v>0</v>
      </c>
      <c r="F97" s="186">
        <v>0</v>
      </c>
      <c r="G97" s="185">
        <v>4</v>
      </c>
      <c r="H97" s="186">
        <v>0.35232200000000002</v>
      </c>
      <c r="I97" s="186">
        <f t="shared" ref="I97:I123" si="9">D97+F97+H97</f>
        <v>0.35232200000000002</v>
      </c>
      <c r="J97" s="188"/>
      <c r="K97" s="187"/>
    </row>
    <row r="98" spans="1:11" s="52" customFormat="1">
      <c r="A98" s="87">
        <v>66</v>
      </c>
      <c r="B98" s="90" t="s">
        <v>24</v>
      </c>
      <c r="C98" s="185">
        <v>4</v>
      </c>
      <c r="D98" s="186">
        <v>0.29296499999999998</v>
      </c>
      <c r="E98" s="185">
        <v>0</v>
      </c>
      <c r="F98" s="186">
        <v>0</v>
      </c>
      <c r="G98" s="185">
        <v>3</v>
      </c>
      <c r="H98" s="186">
        <v>3.4043999999999998E-2</v>
      </c>
      <c r="I98" s="186">
        <f t="shared" si="9"/>
        <v>0.32700899999999999</v>
      </c>
      <c r="J98" s="188">
        <v>1.1591309999999999</v>
      </c>
      <c r="K98" s="187">
        <f>I98/J98*100</f>
        <v>28.211565388208925</v>
      </c>
    </row>
    <row r="99" spans="1:11" s="52" customFormat="1">
      <c r="A99" s="87">
        <v>67</v>
      </c>
      <c r="B99" s="90" t="s">
        <v>293</v>
      </c>
      <c r="C99" s="185">
        <v>1</v>
      </c>
      <c r="D99" s="186">
        <v>0.3</v>
      </c>
      <c r="E99" s="185">
        <v>0</v>
      </c>
      <c r="F99" s="186">
        <v>0</v>
      </c>
      <c r="G99" s="185">
        <v>0</v>
      </c>
      <c r="H99" s="186">
        <v>0</v>
      </c>
      <c r="I99" s="186">
        <f t="shared" si="9"/>
        <v>0.3</v>
      </c>
      <c r="J99" s="188">
        <v>-1.6</v>
      </c>
      <c r="K99" s="187">
        <f>I99/J99*100</f>
        <v>-18.749999999999996</v>
      </c>
    </row>
    <row r="100" spans="1:11" s="52" customFormat="1">
      <c r="A100" s="87">
        <v>68</v>
      </c>
      <c r="B100" s="90" t="s">
        <v>22</v>
      </c>
      <c r="C100" s="185">
        <v>1</v>
      </c>
      <c r="D100" s="186">
        <v>5.0000000000000001E-3</v>
      </c>
      <c r="E100" s="185">
        <v>1</v>
      </c>
      <c r="F100" s="186">
        <v>1.2E-2</v>
      </c>
      <c r="G100" s="185">
        <v>2</v>
      </c>
      <c r="H100" s="186">
        <v>0.25433801</v>
      </c>
      <c r="I100" s="186">
        <f t="shared" si="9"/>
        <v>0.27133801000000002</v>
      </c>
      <c r="J100" s="188">
        <v>1.8160775999999998</v>
      </c>
      <c r="K100" s="187">
        <f>I100/J100*100</f>
        <v>14.940881931476941</v>
      </c>
    </row>
    <row r="101" spans="1:11" s="52" customFormat="1">
      <c r="A101" s="87">
        <v>69</v>
      </c>
      <c r="B101" s="90" t="s">
        <v>157</v>
      </c>
      <c r="C101" s="185">
        <v>3</v>
      </c>
      <c r="D101" s="186">
        <v>0.102343</v>
      </c>
      <c r="E101" s="185">
        <v>0</v>
      </c>
      <c r="F101" s="186">
        <v>0</v>
      </c>
      <c r="G101" s="185">
        <v>4</v>
      </c>
      <c r="H101" s="186">
        <v>0.16384597000000001</v>
      </c>
      <c r="I101" s="186">
        <f t="shared" si="9"/>
        <v>0.26618897000000002</v>
      </c>
      <c r="J101" s="188">
        <v>0.118557</v>
      </c>
      <c r="K101" s="187">
        <f>I101/J101*100</f>
        <v>224.52404328719518</v>
      </c>
    </row>
    <row r="102" spans="1:11" s="52" customFormat="1">
      <c r="A102" s="87">
        <v>70</v>
      </c>
      <c r="B102" s="90" t="s">
        <v>314</v>
      </c>
      <c r="C102" s="185">
        <v>0</v>
      </c>
      <c r="D102" s="186">
        <v>0</v>
      </c>
      <c r="E102" s="185">
        <v>0</v>
      </c>
      <c r="F102" s="186">
        <v>0</v>
      </c>
      <c r="G102" s="185">
        <v>1</v>
      </c>
      <c r="H102" s="186">
        <v>0.23571</v>
      </c>
      <c r="I102" s="186">
        <f t="shared" si="9"/>
        <v>0.23571</v>
      </c>
      <c r="J102" s="188"/>
      <c r="K102" s="187"/>
    </row>
    <row r="103" spans="1:11" s="52" customFormat="1">
      <c r="A103" s="87">
        <v>71</v>
      </c>
      <c r="B103" s="90" t="s">
        <v>51</v>
      </c>
      <c r="C103" s="185">
        <v>0</v>
      </c>
      <c r="D103" s="186">
        <v>0</v>
      </c>
      <c r="E103" s="185">
        <v>0</v>
      </c>
      <c r="F103" s="186">
        <v>0</v>
      </c>
      <c r="G103" s="185">
        <v>1</v>
      </c>
      <c r="H103" s="186">
        <v>0.202184</v>
      </c>
      <c r="I103" s="186">
        <f t="shared" si="9"/>
        <v>0.202184</v>
      </c>
      <c r="J103" s="188"/>
      <c r="K103" s="187"/>
    </row>
    <row r="104" spans="1:11" s="52" customFormat="1">
      <c r="A104" s="87">
        <v>72</v>
      </c>
      <c r="B104" s="90" t="s">
        <v>156</v>
      </c>
      <c r="C104" s="185">
        <v>1</v>
      </c>
      <c r="D104" s="186">
        <v>4.4999999999999998E-2</v>
      </c>
      <c r="E104" s="185">
        <v>0</v>
      </c>
      <c r="F104" s="186">
        <v>0</v>
      </c>
      <c r="G104" s="185">
        <v>2</v>
      </c>
      <c r="H104" s="186">
        <v>0.122961</v>
      </c>
      <c r="I104" s="186">
        <f t="shared" si="9"/>
        <v>0.167961</v>
      </c>
      <c r="J104" s="188">
        <v>209.59194200000002</v>
      </c>
      <c r="K104" s="187">
        <f>I104/J104*100</f>
        <v>8.0137145730535764E-2</v>
      </c>
    </row>
    <row r="105" spans="1:11" s="52" customFormat="1">
      <c r="A105" s="87">
        <v>73</v>
      </c>
      <c r="B105" s="90" t="s">
        <v>20</v>
      </c>
      <c r="C105" s="185">
        <v>0</v>
      </c>
      <c r="D105" s="186">
        <v>0</v>
      </c>
      <c r="E105" s="185">
        <v>0</v>
      </c>
      <c r="F105" s="186">
        <v>0</v>
      </c>
      <c r="G105" s="185">
        <v>1</v>
      </c>
      <c r="H105" s="186">
        <v>0.13618153</v>
      </c>
      <c r="I105" s="186">
        <f t="shared" si="9"/>
        <v>0.13618153</v>
      </c>
      <c r="J105" s="188">
        <v>0.32906000000000002</v>
      </c>
      <c r="K105" s="187">
        <f>I105/J105*100</f>
        <v>41.385014890901353</v>
      </c>
    </row>
    <row r="106" spans="1:11" s="52" customFormat="1">
      <c r="A106" s="87">
        <v>74</v>
      </c>
      <c r="B106" s="90" t="s">
        <v>315</v>
      </c>
      <c r="C106" s="185">
        <v>0</v>
      </c>
      <c r="D106" s="186">
        <v>0</v>
      </c>
      <c r="E106" s="185">
        <v>1</v>
      </c>
      <c r="F106" s="186">
        <v>0.12180199999999999</v>
      </c>
      <c r="G106" s="185">
        <v>1</v>
      </c>
      <c r="H106" s="186">
        <v>2.3570000000000002E-3</v>
      </c>
      <c r="I106" s="186">
        <f t="shared" si="9"/>
        <v>0.12415899999999999</v>
      </c>
      <c r="J106" s="188">
        <v>0.72774151875000004</v>
      </c>
      <c r="K106" s="187">
        <f>I106/J106*100</f>
        <v>17.060865266181434</v>
      </c>
    </row>
    <row r="107" spans="1:11" s="52" customFormat="1">
      <c r="A107" s="87">
        <v>75</v>
      </c>
      <c r="B107" s="90" t="s">
        <v>96</v>
      </c>
      <c r="C107" s="185">
        <v>0</v>
      </c>
      <c r="D107" s="186">
        <v>0</v>
      </c>
      <c r="E107" s="185">
        <v>0</v>
      </c>
      <c r="F107" s="186">
        <v>0</v>
      </c>
      <c r="G107" s="185">
        <v>1</v>
      </c>
      <c r="H107" s="186">
        <v>0.122699</v>
      </c>
      <c r="I107" s="186">
        <f t="shared" si="9"/>
        <v>0.122699</v>
      </c>
      <c r="J107" s="188">
        <v>0.168492</v>
      </c>
      <c r="K107" s="187">
        <f>I107/J107*100</f>
        <v>72.821855043562906</v>
      </c>
    </row>
    <row r="108" spans="1:11" s="52" customFormat="1">
      <c r="A108" s="87">
        <v>76</v>
      </c>
      <c r="B108" s="90" t="s">
        <v>38</v>
      </c>
      <c r="C108" s="185">
        <v>1</v>
      </c>
      <c r="D108" s="186">
        <v>0.1</v>
      </c>
      <c r="E108" s="185">
        <v>0</v>
      </c>
      <c r="F108" s="186">
        <v>0</v>
      </c>
      <c r="G108" s="185">
        <v>0</v>
      </c>
      <c r="H108" s="186">
        <v>0</v>
      </c>
      <c r="I108" s="186">
        <f t="shared" si="9"/>
        <v>0.1</v>
      </c>
      <c r="J108" s="188">
        <v>1.2803999999999999E-2</v>
      </c>
      <c r="K108" s="187">
        <f>I108/J108*100</f>
        <v>781.00593564511098</v>
      </c>
    </row>
    <row r="109" spans="1:11" s="52" customFormat="1">
      <c r="A109" s="87">
        <v>77</v>
      </c>
      <c r="B109" s="90" t="s">
        <v>294</v>
      </c>
      <c r="C109" s="185">
        <v>0</v>
      </c>
      <c r="D109" s="186">
        <v>0</v>
      </c>
      <c r="E109" s="185">
        <v>0</v>
      </c>
      <c r="F109" s="186">
        <v>0</v>
      </c>
      <c r="G109" s="185">
        <v>1</v>
      </c>
      <c r="H109" s="186">
        <v>9.8137000000000002E-2</v>
      </c>
      <c r="I109" s="186">
        <f t="shared" si="9"/>
        <v>9.8137000000000002E-2</v>
      </c>
      <c r="J109" s="188"/>
      <c r="K109" s="187"/>
    </row>
    <row r="110" spans="1:11" s="52" customFormat="1">
      <c r="A110" s="87">
        <v>78</v>
      </c>
      <c r="B110" s="90" t="s">
        <v>64</v>
      </c>
      <c r="C110" s="185">
        <v>0</v>
      </c>
      <c r="D110" s="186">
        <v>0</v>
      </c>
      <c r="E110" s="185">
        <v>0</v>
      </c>
      <c r="F110" s="186">
        <v>0</v>
      </c>
      <c r="G110" s="185">
        <v>1</v>
      </c>
      <c r="H110" s="186">
        <v>8.3500000000000005E-2</v>
      </c>
      <c r="I110" s="186">
        <f t="shared" si="9"/>
        <v>8.3500000000000005E-2</v>
      </c>
      <c r="J110" s="188"/>
      <c r="K110" s="187"/>
    </row>
    <row r="111" spans="1:11" s="52" customFormat="1">
      <c r="A111" s="87">
        <v>79</v>
      </c>
      <c r="B111" s="90" t="s">
        <v>82</v>
      </c>
      <c r="C111" s="185">
        <v>0</v>
      </c>
      <c r="D111" s="186">
        <v>0</v>
      </c>
      <c r="E111" s="185">
        <v>0</v>
      </c>
      <c r="F111" s="186">
        <v>0</v>
      </c>
      <c r="G111" s="185">
        <v>2</v>
      </c>
      <c r="H111" s="186">
        <v>6.8333000000000005E-2</v>
      </c>
      <c r="I111" s="186">
        <f t="shared" si="9"/>
        <v>6.8333000000000005E-2</v>
      </c>
      <c r="J111" s="188">
        <v>0.35867700000000002</v>
      </c>
      <c r="K111" s="187">
        <f>I111/J111*100</f>
        <v>19.051402794157418</v>
      </c>
    </row>
    <row r="112" spans="1:11" s="52" customFormat="1">
      <c r="A112" s="87">
        <v>80</v>
      </c>
      <c r="B112" s="90" t="s">
        <v>43</v>
      </c>
      <c r="C112" s="185">
        <v>1</v>
      </c>
      <c r="D112" s="186">
        <v>6.0000000000000001E-3</v>
      </c>
      <c r="E112" s="185">
        <v>0</v>
      </c>
      <c r="F112" s="186">
        <v>0</v>
      </c>
      <c r="G112" s="185">
        <v>2</v>
      </c>
      <c r="H112" s="186">
        <v>4.1272000000000003E-2</v>
      </c>
      <c r="I112" s="186">
        <f t="shared" si="9"/>
        <v>4.7272000000000002E-2</v>
      </c>
      <c r="J112" s="188"/>
      <c r="K112" s="187"/>
    </row>
    <row r="113" spans="1:11" s="52" customFormat="1">
      <c r="A113" s="87">
        <v>81</v>
      </c>
      <c r="B113" s="90" t="s">
        <v>62</v>
      </c>
      <c r="C113" s="185">
        <v>0</v>
      </c>
      <c r="D113" s="186">
        <v>0</v>
      </c>
      <c r="E113" s="185">
        <v>0</v>
      </c>
      <c r="F113" s="186">
        <v>0</v>
      </c>
      <c r="G113" s="185">
        <v>1</v>
      </c>
      <c r="H113" s="186">
        <v>3.7499999999999999E-2</v>
      </c>
      <c r="I113" s="186">
        <f t="shared" si="9"/>
        <v>3.7499999999999999E-2</v>
      </c>
      <c r="J113" s="188">
        <v>0.26433600000000002</v>
      </c>
      <c r="K113" s="187">
        <f>I113/J113*100</f>
        <v>14.186489921917559</v>
      </c>
    </row>
    <row r="114" spans="1:11" s="52" customFormat="1">
      <c r="A114" s="87">
        <v>82</v>
      </c>
      <c r="B114" s="90" t="s">
        <v>229</v>
      </c>
      <c r="C114" s="185">
        <v>0</v>
      </c>
      <c r="D114" s="186">
        <v>0</v>
      </c>
      <c r="E114" s="185">
        <v>0</v>
      </c>
      <c r="F114" s="186">
        <v>0</v>
      </c>
      <c r="G114" s="185">
        <v>1</v>
      </c>
      <c r="H114" s="186">
        <v>0.03</v>
      </c>
      <c r="I114" s="186">
        <f t="shared" si="9"/>
        <v>0.03</v>
      </c>
      <c r="J114" s="188">
        <v>0.01</v>
      </c>
      <c r="K114" s="187">
        <f>I114/J114*100</f>
        <v>300</v>
      </c>
    </row>
    <row r="115" spans="1:11" s="52" customFormat="1">
      <c r="A115" s="87">
        <v>83</v>
      </c>
      <c r="B115" s="90" t="s">
        <v>230</v>
      </c>
      <c r="C115" s="185">
        <v>0</v>
      </c>
      <c r="D115" s="186">
        <v>0</v>
      </c>
      <c r="E115" s="185">
        <v>0</v>
      </c>
      <c r="F115" s="186">
        <v>0</v>
      </c>
      <c r="G115" s="185">
        <v>2</v>
      </c>
      <c r="H115" s="186">
        <v>2.9959E-2</v>
      </c>
      <c r="I115" s="186">
        <f t="shared" si="9"/>
        <v>2.9959E-2</v>
      </c>
      <c r="J115" s="188">
        <v>0.297871</v>
      </c>
      <c r="K115" s="187">
        <f>I115/J115*100</f>
        <v>10.05770954540724</v>
      </c>
    </row>
    <row r="116" spans="1:11" s="52" customFormat="1">
      <c r="A116" s="87">
        <v>84</v>
      </c>
      <c r="B116" s="90" t="s">
        <v>301</v>
      </c>
      <c r="C116" s="185">
        <v>1</v>
      </c>
      <c r="D116" s="186">
        <v>2.0833999999999998E-2</v>
      </c>
      <c r="E116" s="185">
        <v>0</v>
      </c>
      <c r="F116" s="186">
        <v>0</v>
      </c>
      <c r="G116" s="185">
        <v>0</v>
      </c>
      <c r="H116" s="186">
        <v>0</v>
      </c>
      <c r="I116" s="186">
        <f t="shared" si="9"/>
        <v>2.0833999999999998E-2</v>
      </c>
      <c r="J116" s="188"/>
      <c r="K116" s="187"/>
    </row>
    <row r="117" spans="1:11" s="52" customFormat="1">
      <c r="A117" s="87">
        <v>85</v>
      </c>
      <c r="B117" s="90" t="s">
        <v>42</v>
      </c>
      <c r="C117" s="185">
        <v>0</v>
      </c>
      <c r="D117" s="186">
        <v>0</v>
      </c>
      <c r="E117" s="185">
        <v>0</v>
      </c>
      <c r="F117" s="186">
        <v>0</v>
      </c>
      <c r="G117" s="185">
        <v>2</v>
      </c>
      <c r="H117" s="186">
        <v>2.0806999999999999E-2</v>
      </c>
      <c r="I117" s="186">
        <f t="shared" si="9"/>
        <v>2.0806999999999999E-2</v>
      </c>
      <c r="J117" s="188">
        <v>4.0833000000000001E-2</v>
      </c>
      <c r="K117" s="187">
        <f>I117/J117*100</f>
        <v>50.956334337423158</v>
      </c>
    </row>
    <row r="118" spans="1:11" s="52" customFormat="1">
      <c r="A118" s="87">
        <v>86</v>
      </c>
      <c r="B118" s="90" t="s">
        <v>290</v>
      </c>
      <c r="C118" s="185">
        <v>0</v>
      </c>
      <c r="D118" s="186">
        <v>0</v>
      </c>
      <c r="E118" s="185">
        <v>0</v>
      </c>
      <c r="F118" s="186">
        <v>0</v>
      </c>
      <c r="G118" s="185">
        <v>1</v>
      </c>
      <c r="H118" s="186">
        <v>2.0490000000000001E-2</v>
      </c>
      <c r="I118" s="186">
        <f t="shared" si="9"/>
        <v>2.0490000000000001E-2</v>
      </c>
      <c r="J118" s="188"/>
      <c r="K118" s="187"/>
    </row>
    <row r="119" spans="1:11" s="52" customFormat="1">
      <c r="A119" s="87">
        <v>87</v>
      </c>
      <c r="B119" s="90" t="s">
        <v>27</v>
      </c>
      <c r="C119" s="185">
        <v>0</v>
      </c>
      <c r="D119" s="186">
        <v>0</v>
      </c>
      <c r="E119" s="185">
        <v>0</v>
      </c>
      <c r="F119" s="186">
        <v>0</v>
      </c>
      <c r="G119" s="185">
        <v>1</v>
      </c>
      <c r="H119" s="186">
        <v>1.2279999999999999E-2</v>
      </c>
      <c r="I119" s="186">
        <f t="shared" si="9"/>
        <v>1.2279999999999999E-2</v>
      </c>
      <c r="J119" s="188">
        <v>0.17612923999999999</v>
      </c>
      <c r="K119" s="187">
        <f>I119/J119*100</f>
        <v>6.9721529485961558</v>
      </c>
    </row>
    <row r="120" spans="1:11" s="52" customFormat="1">
      <c r="A120" s="87">
        <v>88</v>
      </c>
      <c r="B120" s="90" t="s">
        <v>66</v>
      </c>
      <c r="C120" s="185">
        <v>0</v>
      </c>
      <c r="D120" s="186">
        <v>0</v>
      </c>
      <c r="E120" s="185">
        <v>0</v>
      </c>
      <c r="F120" s="186">
        <v>0</v>
      </c>
      <c r="G120" s="185">
        <v>1</v>
      </c>
      <c r="H120" s="186">
        <v>0.01</v>
      </c>
      <c r="I120" s="186">
        <f t="shared" si="9"/>
        <v>0.01</v>
      </c>
      <c r="J120" s="188">
        <v>0.15023626999999998</v>
      </c>
      <c r="K120" s="187">
        <f>I120/J120*100</f>
        <v>6.6561822920656919</v>
      </c>
    </row>
    <row r="121" spans="1:11" s="52" customFormat="1">
      <c r="A121" s="87">
        <v>89</v>
      </c>
      <c r="B121" s="90" t="s">
        <v>29</v>
      </c>
      <c r="C121" s="185">
        <v>1</v>
      </c>
      <c r="D121" s="186">
        <v>0.01</v>
      </c>
      <c r="E121" s="185">
        <v>0</v>
      </c>
      <c r="F121" s="186">
        <v>0</v>
      </c>
      <c r="G121" s="185">
        <v>0</v>
      </c>
      <c r="H121" s="186">
        <v>0</v>
      </c>
      <c r="I121" s="186">
        <f t="shared" si="9"/>
        <v>0.01</v>
      </c>
      <c r="J121" s="188">
        <v>0.72919999999999996</v>
      </c>
      <c r="K121" s="187">
        <f>I121/J121*100</f>
        <v>1.3713658804168953</v>
      </c>
    </row>
    <row r="122" spans="1:11" s="52" customFormat="1">
      <c r="A122" s="87">
        <v>90</v>
      </c>
      <c r="B122" s="90" t="s">
        <v>265</v>
      </c>
      <c r="C122" s="185">
        <v>1</v>
      </c>
      <c r="D122" s="186">
        <v>5.0000000000000001E-3</v>
      </c>
      <c r="E122" s="185">
        <v>0</v>
      </c>
      <c r="F122" s="186">
        <v>0</v>
      </c>
      <c r="G122" s="185">
        <v>0</v>
      </c>
      <c r="H122" s="186">
        <v>0</v>
      </c>
      <c r="I122" s="186">
        <f t="shared" si="9"/>
        <v>5.0000000000000001E-3</v>
      </c>
      <c r="J122" s="188">
        <v>4.4485870000000004E-2</v>
      </c>
      <c r="K122" s="187">
        <f>I122/J122*100</f>
        <v>11.239523920741574</v>
      </c>
    </row>
    <row r="123" spans="1:11" s="52" customFormat="1">
      <c r="A123" s="87">
        <v>91</v>
      </c>
      <c r="B123" s="90" t="s">
        <v>289</v>
      </c>
      <c r="C123" s="185">
        <v>0</v>
      </c>
      <c r="D123" s="186">
        <v>0</v>
      </c>
      <c r="E123" s="185">
        <v>0</v>
      </c>
      <c r="F123" s="186">
        <v>0</v>
      </c>
      <c r="G123" s="185">
        <v>2</v>
      </c>
      <c r="H123" s="186">
        <v>8.3500000000000002E-4</v>
      </c>
      <c r="I123" s="186">
        <f t="shared" si="9"/>
        <v>8.3500000000000002E-4</v>
      </c>
      <c r="J123" s="188"/>
      <c r="K123" s="187"/>
    </row>
    <row r="124" spans="1:11" s="65" customFormat="1">
      <c r="A124" s="201" t="s">
        <v>144</v>
      </c>
      <c r="B124" s="201"/>
      <c r="C124" s="149">
        <f t="shared" ref="C124:I124" si="10">SUM(C33:C123)</f>
        <v>1816</v>
      </c>
      <c r="D124" s="150">
        <f t="shared" si="10"/>
        <v>10763.881721940006</v>
      </c>
      <c r="E124" s="149">
        <f t="shared" si="10"/>
        <v>734</v>
      </c>
      <c r="F124" s="150">
        <f t="shared" si="10"/>
        <v>4967.9996451799434</v>
      </c>
      <c r="G124" s="149">
        <f t="shared" si="10"/>
        <v>1795</v>
      </c>
      <c r="H124" s="150">
        <f t="shared" si="10"/>
        <v>2269.1780593800008</v>
      </c>
      <c r="I124" s="150">
        <f t="shared" si="10"/>
        <v>18001.059426499945</v>
      </c>
      <c r="J124" s="151"/>
      <c r="K124" s="152">
        <f>K27</f>
        <v>110.85232086187131</v>
      </c>
    </row>
    <row r="125" spans="1:11" s="69" customFormat="1" ht="13.2">
      <c r="A125" s="66"/>
      <c r="B125" s="66"/>
      <c r="C125" s="67"/>
      <c r="D125" s="68"/>
      <c r="E125" s="67"/>
      <c r="F125" s="68"/>
      <c r="G125" s="67"/>
      <c r="H125" s="68"/>
      <c r="I125" s="68"/>
    </row>
    <row r="126" spans="1:11" s="69" customFormat="1" ht="13.2">
      <c r="A126" s="66"/>
      <c r="B126" s="66"/>
      <c r="C126" s="67"/>
      <c r="D126" s="68"/>
      <c r="E126" s="67"/>
      <c r="F126" s="68"/>
      <c r="G126" s="67"/>
      <c r="H126" s="68"/>
      <c r="I126" s="68"/>
    </row>
    <row r="127" spans="1:11" s="69" customFormat="1" ht="13.2">
      <c r="A127" s="66"/>
      <c r="B127" s="66"/>
      <c r="C127" s="67"/>
      <c r="D127" s="68"/>
      <c r="E127" s="67"/>
      <c r="F127" s="68"/>
      <c r="G127" s="67"/>
      <c r="H127" s="68"/>
      <c r="I127" s="68"/>
    </row>
    <row r="128" spans="1:11" ht="15.6">
      <c r="A128" s="200" t="s">
        <v>316</v>
      </c>
      <c r="B128" s="200"/>
      <c r="C128" s="200"/>
      <c r="D128" s="200"/>
      <c r="E128" s="200"/>
      <c r="F128" s="200"/>
      <c r="G128" s="200"/>
      <c r="H128" s="200"/>
      <c r="I128" s="200"/>
    </row>
    <row r="129" spans="1:11" ht="15.6">
      <c r="A129" s="203" t="str">
        <f>A6</f>
        <v>As from January 1 to July 20, 2024</v>
      </c>
      <c r="B129" s="203"/>
      <c r="C129" s="203"/>
      <c r="D129" s="203"/>
      <c r="E129" s="203"/>
      <c r="F129" s="203"/>
      <c r="G129" s="203"/>
      <c r="H129" s="203"/>
      <c r="I129" s="203"/>
    </row>
    <row r="131" spans="1:11" ht="96.6">
      <c r="A131" s="94" t="s">
        <v>100</v>
      </c>
      <c r="B131" s="94" t="s">
        <v>168</v>
      </c>
      <c r="C131" s="95" t="s">
        <v>121</v>
      </c>
      <c r="D131" s="96" t="s">
        <v>122</v>
      </c>
      <c r="E131" s="97" t="s">
        <v>123</v>
      </c>
      <c r="F131" s="96" t="s">
        <v>124</v>
      </c>
      <c r="G131" s="95" t="s">
        <v>263</v>
      </c>
      <c r="H131" s="96" t="s">
        <v>126</v>
      </c>
      <c r="I131" s="96" t="s">
        <v>127</v>
      </c>
      <c r="J131" s="107" t="s">
        <v>305</v>
      </c>
      <c r="K131" s="107" t="s">
        <v>264</v>
      </c>
    </row>
    <row r="132" spans="1:11" s="52" customFormat="1">
      <c r="A132" s="87">
        <v>1</v>
      </c>
      <c r="B132" s="85" t="s">
        <v>176</v>
      </c>
      <c r="C132" s="147">
        <v>259</v>
      </c>
      <c r="D132" s="105">
        <v>1443.7291283799998</v>
      </c>
      <c r="E132" s="147">
        <v>102</v>
      </c>
      <c r="F132" s="105">
        <v>1523.489355125</v>
      </c>
      <c r="G132" s="147">
        <v>43</v>
      </c>
      <c r="H132" s="105">
        <v>232.57214926000006</v>
      </c>
      <c r="I132" s="105">
        <f t="shared" ref="I132:I184" si="11">D132+F132+H132</f>
        <v>3199.7906327649998</v>
      </c>
      <c r="J132" s="105">
        <v>1049.1755088541406</v>
      </c>
      <c r="K132" s="109">
        <f t="shared" ref="K132:K162" si="12">I132/J132*100</f>
        <v>304.98144550282711</v>
      </c>
    </row>
    <row r="133" spans="1:11" s="52" customFormat="1">
      <c r="A133" s="87">
        <v>2</v>
      </c>
      <c r="B133" s="85" t="s">
        <v>173</v>
      </c>
      <c r="C133" s="147">
        <v>24</v>
      </c>
      <c r="D133" s="105">
        <v>1359.9683279999999</v>
      </c>
      <c r="E133" s="147">
        <v>18</v>
      </c>
      <c r="F133" s="105">
        <v>202.79836599999999</v>
      </c>
      <c r="G133" s="147">
        <v>2</v>
      </c>
      <c r="H133" s="105">
        <v>0.56139161000000004</v>
      </c>
      <c r="I133" s="105">
        <f t="shared" si="11"/>
        <v>1563.32808561</v>
      </c>
      <c r="J133" s="105">
        <v>698.22481100000005</v>
      </c>
      <c r="K133" s="109">
        <f t="shared" si="12"/>
        <v>223.90039153306452</v>
      </c>
    </row>
    <row r="134" spans="1:11" s="52" customFormat="1">
      <c r="A134" s="87">
        <v>3</v>
      </c>
      <c r="B134" s="85" t="s">
        <v>231</v>
      </c>
      <c r="C134" s="147">
        <v>710</v>
      </c>
      <c r="D134" s="105">
        <v>255.09660431999995</v>
      </c>
      <c r="E134" s="147">
        <v>89</v>
      </c>
      <c r="F134" s="105">
        <v>325.77407122119143</v>
      </c>
      <c r="G134" s="147">
        <v>1259</v>
      </c>
      <c r="H134" s="105">
        <v>964.45710186000065</v>
      </c>
      <c r="I134" s="105">
        <f t="shared" si="11"/>
        <v>1545.3277774011922</v>
      </c>
      <c r="J134" s="105">
        <v>1635.444406746094</v>
      </c>
      <c r="K134" s="109">
        <f t="shared" si="12"/>
        <v>94.489777275633628</v>
      </c>
    </row>
    <row r="135" spans="1:11" s="52" customFormat="1">
      <c r="A135" s="87">
        <v>4</v>
      </c>
      <c r="B135" s="85" t="s">
        <v>191</v>
      </c>
      <c r="C135" s="147">
        <v>20</v>
      </c>
      <c r="D135" s="105">
        <v>1533.1411415499999</v>
      </c>
      <c r="E135" s="147">
        <v>2</v>
      </c>
      <c r="F135" s="105">
        <v>-9.5574569999999994</v>
      </c>
      <c r="G135" s="147">
        <v>8</v>
      </c>
      <c r="H135" s="105">
        <v>18.65231305</v>
      </c>
      <c r="I135" s="105">
        <f t="shared" si="11"/>
        <v>1542.2359975999998</v>
      </c>
      <c r="J135" s="105">
        <v>250.28886223000003</v>
      </c>
      <c r="K135" s="109">
        <f t="shared" si="12"/>
        <v>616.18243171475206</v>
      </c>
    </row>
    <row r="136" spans="1:11" s="52" customFormat="1">
      <c r="A136" s="87">
        <v>5</v>
      </c>
      <c r="B136" s="85" t="s">
        <v>287</v>
      </c>
      <c r="C136" s="147">
        <v>143</v>
      </c>
      <c r="D136" s="105">
        <v>1075.8020579400002</v>
      </c>
      <c r="E136" s="147">
        <v>103</v>
      </c>
      <c r="F136" s="105">
        <v>138.88083474000246</v>
      </c>
      <c r="G136" s="147">
        <v>124</v>
      </c>
      <c r="H136" s="105">
        <v>163.83543279000003</v>
      </c>
      <c r="I136" s="105">
        <f t="shared" si="11"/>
        <v>1378.5183254700028</v>
      </c>
      <c r="J136" s="105">
        <v>2282.8505802165619</v>
      </c>
      <c r="K136" s="109">
        <f t="shared" si="12"/>
        <v>60.385832406921267</v>
      </c>
    </row>
    <row r="137" spans="1:11" s="52" customFormat="1">
      <c r="A137" s="87">
        <v>6</v>
      </c>
      <c r="B137" s="85" t="s">
        <v>171</v>
      </c>
      <c r="C137" s="147">
        <v>66</v>
      </c>
      <c r="D137" s="105">
        <v>400.5134549</v>
      </c>
      <c r="E137" s="147">
        <v>27</v>
      </c>
      <c r="F137" s="105">
        <v>464.40738750000003</v>
      </c>
      <c r="G137" s="147">
        <v>29</v>
      </c>
      <c r="H137" s="105">
        <v>409.96662697000016</v>
      </c>
      <c r="I137" s="105">
        <f t="shared" si="11"/>
        <v>1274.8874693700002</v>
      </c>
      <c r="J137" s="105">
        <v>2001.4599481799999</v>
      </c>
      <c r="K137" s="109">
        <f t="shared" si="12"/>
        <v>63.69787566967311</v>
      </c>
    </row>
    <row r="138" spans="1:11" s="52" customFormat="1">
      <c r="A138" s="87">
        <v>7</v>
      </c>
      <c r="B138" s="85" t="s">
        <v>170</v>
      </c>
      <c r="C138" s="147">
        <v>108</v>
      </c>
      <c r="D138" s="105">
        <v>469.16270535999996</v>
      </c>
      <c r="E138" s="147">
        <v>78</v>
      </c>
      <c r="F138" s="105">
        <v>528.89780825000003</v>
      </c>
      <c r="G138" s="147">
        <v>97</v>
      </c>
      <c r="H138" s="105">
        <v>128.86211505999998</v>
      </c>
      <c r="I138" s="105">
        <f t="shared" si="11"/>
        <v>1126.92262867</v>
      </c>
      <c r="J138" s="105">
        <v>1079.0057953062501</v>
      </c>
      <c r="K138" s="109">
        <f t="shared" si="12"/>
        <v>104.44083188173701</v>
      </c>
    </row>
    <row r="139" spans="1:11" s="52" customFormat="1">
      <c r="A139" s="87">
        <v>8</v>
      </c>
      <c r="B139" s="90" t="s">
        <v>177</v>
      </c>
      <c r="C139" s="147">
        <v>56</v>
      </c>
      <c r="D139" s="105">
        <v>629.61389999999994</v>
      </c>
      <c r="E139" s="147">
        <v>49</v>
      </c>
      <c r="F139" s="105">
        <v>271.64579375</v>
      </c>
      <c r="G139" s="147">
        <v>27</v>
      </c>
      <c r="H139" s="105">
        <v>149.51412568000003</v>
      </c>
      <c r="I139" s="105">
        <f t="shared" si="11"/>
        <v>1050.77381943</v>
      </c>
      <c r="J139" s="105">
        <v>743.44926724187508</v>
      </c>
      <c r="K139" s="109">
        <f t="shared" si="12"/>
        <v>141.33766293539696</v>
      </c>
    </row>
    <row r="140" spans="1:11" s="52" customFormat="1">
      <c r="A140" s="87">
        <v>9</v>
      </c>
      <c r="B140" s="92" t="s">
        <v>172</v>
      </c>
      <c r="C140" s="147">
        <v>45</v>
      </c>
      <c r="D140" s="105">
        <v>350.61650300000002</v>
      </c>
      <c r="E140" s="147">
        <v>38</v>
      </c>
      <c r="F140" s="105">
        <v>524.98337231250002</v>
      </c>
      <c r="G140" s="147">
        <v>29</v>
      </c>
      <c r="H140" s="105">
        <v>34.700935219999998</v>
      </c>
      <c r="I140" s="105">
        <f t="shared" si="11"/>
        <v>910.30081053250001</v>
      </c>
      <c r="J140" s="105">
        <v>1437.99636777</v>
      </c>
      <c r="K140" s="109">
        <f t="shared" si="12"/>
        <v>63.303415150079005</v>
      </c>
    </row>
    <row r="141" spans="1:11" s="52" customFormat="1">
      <c r="A141" s="87">
        <v>10</v>
      </c>
      <c r="B141" s="85" t="s">
        <v>192</v>
      </c>
      <c r="C141" s="147">
        <v>13</v>
      </c>
      <c r="D141" s="105">
        <v>491.85700000000003</v>
      </c>
      <c r="E141" s="147">
        <v>13</v>
      </c>
      <c r="F141" s="105">
        <v>62.890876499999997</v>
      </c>
      <c r="G141" s="147">
        <v>3</v>
      </c>
      <c r="H141" s="105">
        <v>0.96954142999999993</v>
      </c>
      <c r="I141" s="105">
        <f t="shared" si="11"/>
        <v>555.71741793000012</v>
      </c>
      <c r="J141" s="105">
        <v>173.12023571625002</v>
      </c>
      <c r="K141" s="109">
        <f t="shared" si="12"/>
        <v>321.0008440843622</v>
      </c>
    </row>
    <row r="142" spans="1:11" s="52" customFormat="1">
      <c r="A142" s="87">
        <v>11</v>
      </c>
      <c r="B142" s="90" t="s">
        <v>178</v>
      </c>
      <c r="C142" s="147">
        <v>35</v>
      </c>
      <c r="D142" s="105">
        <v>548.38744799999995</v>
      </c>
      <c r="E142" s="147">
        <v>27</v>
      </c>
      <c r="F142" s="105">
        <v>-13.839233</v>
      </c>
      <c r="G142" s="147">
        <v>10</v>
      </c>
      <c r="H142" s="105">
        <v>1.9281616700000004</v>
      </c>
      <c r="I142" s="105">
        <f t="shared" si="11"/>
        <v>536.47637666999992</v>
      </c>
      <c r="J142" s="105">
        <v>553.60723812499998</v>
      </c>
      <c r="K142" s="109">
        <f t="shared" si="12"/>
        <v>96.90559294112191</v>
      </c>
    </row>
    <row r="143" spans="1:11" s="52" customFormat="1">
      <c r="A143" s="87">
        <v>12</v>
      </c>
      <c r="B143" s="85" t="s">
        <v>45</v>
      </c>
      <c r="C143" s="147">
        <v>70</v>
      </c>
      <c r="D143" s="105">
        <v>352.612236</v>
      </c>
      <c r="E143" s="147">
        <v>51</v>
      </c>
      <c r="F143" s="105">
        <v>118.01458962011719</v>
      </c>
      <c r="G143" s="147">
        <v>35</v>
      </c>
      <c r="H143" s="105">
        <v>15.105807689999999</v>
      </c>
      <c r="I143" s="105">
        <f t="shared" si="11"/>
        <v>485.73263331011719</v>
      </c>
      <c r="J143" s="105">
        <v>552.99844034015621</v>
      </c>
      <c r="K143" s="109">
        <f t="shared" si="12"/>
        <v>87.83616695398581</v>
      </c>
    </row>
    <row r="144" spans="1:11" s="52" customFormat="1">
      <c r="A144" s="87">
        <v>13</v>
      </c>
      <c r="B144" s="85" t="s">
        <v>200</v>
      </c>
      <c r="C144" s="147">
        <v>19</v>
      </c>
      <c r="D144" s="105">
        <v>425.08859899999999</v>
      </c>
      <c r="E144" s="147">
        <v>2</v>
      </c>
      <c r="F144" s="105">
        <v>5</v>
      </c>
      <c r="G144" s="147">
        <v>2</v>
      </c>
      <c r="H144" s="105">
        <v>5.8966660000000004E-2</v>
      </c>
      <c r="I144" s="105">
        <f t="shared" si="11"/>
        <v>430.14756566</v>
      </c>
      <c r="J144" s="105">
        <v>188.76164599999998</v>
      </c>
      <c r="K144" s="109">
        <f t="shared" si="12"/>
        <v>227.87868975247233</v>
      </c>
    </row>
    <row r="145" spans="1:11" s="52" customFormat="1">
      <c r="A145" s="87">
        <v>14</v>
      </c>
      <c r="B145" s="85" t="s">
        <v>186</v>
      </c>
      <c r="C145" s="147">
        <v>17</v>
      </c>
      <c r="D145" s="105">
        <v>96.68</v>
      </c>
      <c r="E145" s="147">
        <v>15</v>
      </c>
      <c r="F145" s="105">
        <v>296.214061625</v>
      </c>
      <c r="G145" s="147">
        <v>1</v>
      </c>
      <c r="H145" s="105">
        <v>0.94802357999999998</v>
      </c>
      <c r="I145" s="105">
        <f t="shared" si="11"/>
        <v>393.84208520499999</v>
      </c>
      <c r="J145" s="105">
        <v>157.3240989</v>
      </c>
      <c r="K145" s="109">
        <f t="shared" si="12"/>
        <v>250.33805243997494</v>
      </c>
    </row>
    <row r="146" spans="1:11" s="52" customFormat="1">
      <c r="A146" s="87">
        <v>15</v>
      </c>
      <c r="B146" s="88" t="s">
        <v>174</v>
      </c>
      <c r="C146" s="147">
        <v>17</v>
      </c>
      <c r="D146" s="105">
        <v>130.1</v>
      </c>
      <c r="E146" s="147">
        <v>14</v>
      </c>
      <c r="F146" s="105">
        <v>138.64266281249999</v>
      </c>
      <c r="G146" s="147">
        <v>3</v>
      </c>
      <c r="H146" s="105">
        <v>0.60094681000000005</v>
      </c>
      <c r="I146" s="105">
        <f t="shared" si="11"/>
        <v>269.34360962249997</v>
      </c>
      <c r="J146" s="105">
        <v>549.83465478500011</v>
      </c>
      <c r="K146" s="109">
        <f t="shared" si="12"/>
        <v>48.986292020429381</v>
      </c>
    </row>
    <row r="147" spans="1:11" s="52" customFormat="1">
      <c r="A147" s="87">
        <v>16</v>
      </c>
      <c r="B147" s="88" t="s">
        <v>180</v>
      </c>
      <c r="C147" s="147">
        <v>39</v>
      </c>
      <c r="D147" s="105">
        <v>153.02854099999999</v>
      </c>
      <c r="E147" s="147">
        <v>13</v>
      </c>
      <c r="F147" s="105">
        <v>39.988</v>
      </c>
      <c r="G147" s="147">
        <v>21</v>
      </c>
      <c r="H147" s="105">
        <v>4.2388734799999996</v>
      </c>
      <c r="I147" s="105">
        <f t="shared" si="11"/>
        <v>197.25541447999998</v>
      </c>
      <c r="J147" s="105">
        <v>232.90129623999999</v>
      </c>
      <c r="K147" s="109">
        <f t="shared" si="12"/>
        <v>84.694854715077383</v>
      </c>
    </row>
    <row r="148" spans="1:11" s="52" customFormat="1">
      <c r="A148" s="87">
        <v>17</v>
      </c>
      <c r="B148" s="88" t="s">
        <v>196</v>
      </c>
      <c r="C148" s="147">
        <v>16</v>
      </c>
      <c r="D148" s="105">
        <v>186.90543700000001</v>
      </c>
      <c r="E148" s="147">
        <v>6</v>
      </c>
      <c r="F148" s="105">
        <v>8.0230789999999992</v>
      </c>
      <c r="G148" s="147">
        <v>2</v>
      </c>
      <c r="H148" s="105">
        <v>0.83007799999999998</v>
      </c>
      <c r="I148" s="105">
        <f t="shared" si="11"/>
        <v>195.75859399999999</v>
      </c>
      <c r="J148" s="105">
        <v>210.10177346</v>
      </c>
      <c r="K148" s="109">
        <f t="shared" si="12"/>
        <v>93.173223041484349</v>
      </c>
    </row>
    <row r="149" spans="1:11" s="52" customFormat="1">
      <c r="A149" s="87">
        <v>18</v>
      </c>
      <c r="B149" s="88" t="s">
        <v>190</v>
      </c>
      <c r="C149" s="147">
        <v>21</v>
      </c>
      <c r="D149" s="105">
        <v>89.929241000000005</v>
      </c>
      <c r="E149" s="147">
        <v>2</v>
      </c>
      <c r="F149" s="105">
        <v>94.77</v>
      </c>
      <c r="G149" s="147">
        <v>3</v>
      </c>
      <c r="H149" s="105">
        <v>1.4765266400000001</v>
      </c>
      <c r="I149" s="105">
        <f t="shared" si="11"/>
        <v>186.17576764</v>
      </c>
      <c r="J149" s="105">
        <v>213.74141538999999</v>
      </c>
      <c r="K149" s="109">
        <f t="shared" si="12"/>
        <v>87.103272569004588</v>
      </c>
    </row>
    <row r="150" spans="1:11" s="52" customFormat="1">
      <c r="A150" s="87">
        <v>19</v>
      </c>
      <c r="B150" s="88" t="s">
        <v>179</v>
      </c>
      <c r="C150" s="147">
        <v>5</v>
      </c>
      <c r="D150" s="105">
        <v>63.029000000000003</v>
      </c>
      <c r="E150" s="147">
        <v>5</v>
      </c>
      <c r="F150" s="105">
        <v>93.968937999999994</v>
      </c>
      <c r="G150" s="147">
        <v>1</v>
      </c>
      <c r="H150" s="105">
        <v>3.7919379999999996E-2</v>
      </c>
      <c r="I150" s="105">
        <f t="shared" si="11"/>
        <v>157.03585738000001</v>
      </c>
      <c r="J150" s="105">
        <v>722.93795999999998</v>
      </c>
      <c r="K150" s="109">
        <f t="shared" si="12"/>
        <v>21.721899536164905</v>
      </c>
    </row>
    <row r="151" spans="1:11" s="52" customFormat="1">
      <c r="A151" s="87">
        <v>20</v>
      </c>
      <c r="B151" s="85" t="s">
        <v>187</v>
      </c>
      <c r="C151" s="147">
        <v>18</v>
      </c>
      <c r="D151" s="105">
        <v>163.451065</v>
      </c>
      <c r="E151" s="147">
        <v>8</v>
      </c>
      <c r="F151" s="105">
        <v>-20.358521</v>
      </c>
      <c r="G151" s="147">
        <v>2</v>
      </c>
      <c r="H151" s="105">
        <v>0.13991000000000001</v>
      </c>
      <c r="I151" s="105">
        <f t="shared" si="11"/>
        <v>143.23245399999999</v>
      </c>
      <c r="J151" s="105">
        <v>243.54791763999998</v>
      </c>
      <c r="K151" s="109">
        <f t="shared" si="12"/>
        <v>58.810789838785993</v>
      </c>
    </row>
    <row r="152" spans="1:11" s="52" customFormat="1">
      <c r="A152" s="87">
        <v>21</v>
      </c>
      <c r="B152" s="85" t="s">
        <v>201</v>
      </c>
      <c r="C152" s="147">
        <v>3</v>
      </c>
      <c r="D152" s="105">
        <v>131.64166399999999</v>
      </c>
      <c r="E152" s="147">
        <v>0</v>
      </c>
      <c r="F152" s="105">
        <v>0</v>
      </c>
      <c r="G152" s="147">
        <v>4</v>
      </c>
      <c r="H152" s="105">
        <v>2.2593649999999998</v>
      </c>
      <c r="I152" s="105">
        <f t="shared" si="11"/>
        <v>133.90102899999999</v>
      </c>
      <c r="J152" s="105">
        <v>22.320888909999997</v>
      </c>
      <c r="K152" s="109">
        <f t="shared" si="12"/>
        <v>599.89111338666669</v>
      </c>
    </row>
    <row r="153" spans="1:11" s="52" customFormat="1">
      <c r="A153" s="87">
        <v>22</v>
      </c>
      <c r="B153" s="85" t="s">
        <v>182</v>
      </c>
      <c r="C153" s="147">
        <v>11</v>
      </c>
      <c r="D153" s="105">
        <v>48.713328390000001</v>
      </c>
      <c r="E153" s="147">
        <v>27</v>
      </c>
      <c r="F153" s="105">
        <v>56.404429351562499</v>
      </c>
      <c r="G153" s="147">
        <v>7</v>
      </c>
      <c r="H153" s="105">
        <v>9.94217394</v>
      </c>
      <c r="I153" s="105">
        <f t="shared" si="11"/>
        <v>115.0599316815625</v>
      </c>
      <c r="J153" s="105">
        <v>587.53158022999992</v>
      </c>
      <c r="K153" s="109">
        <f t="shared" si="12"/>
        <v>19.583616532837301</v>
      </c>
    </row>
    <row r="154" spans="1:11" s="52" customFormat="1">
      <c r="A154" s="87">
        <v>23</v>
      </c>
      <c r="B154" s="85" t="s">
        <v>199</v>
      </c>
      <c r="C154" s="147">
        <v>6</v>
      </c>
      <c r="D154" s="105">
        <v>87.061284999999998</v>
      </c>
      <c r="E154" s="147">
        <v>1</v>
      </c>
      <c r="F154" s="105">
        <v>1.0004189999999999</v>
      </c>
      <c r="G154" s="147">
        <v>3</v>
      </c>
      <c r="H154" s="105">
        <v>5.986871970000001</v>
      </c>
      <c r="I154" s="105">
        <f t="shared" si="11"/>
        <v>94.048575969999987</v>
      </c>
      <c r="J154" s="105">
        <v>0.14892015</v>
      </c>
      <c r="K154" s="109">
        <f t="shared" si="12"/>
        <v>63153.694090423618</v>
      </c>
    </row>
    <row r="155" spans="1:11" s="52" customFormat="1">
      <c r="A155" s="87">
        <v>24</v>
      </c>
      <c r="B155" s="85" t="s">
        <v>188</v>
      </c>
      <c r="C155" s="147">
        <v>2</v>
      </c>
      <c r="D155" s="105">
        <v>5.5449999999999999</v>
      </c>
      <c r="E155" s="147">
        <v>1</v>
      </c>
      <c r="F155" s="105">
        <v>17.415216000000001</v>
      </c>
      <c r="G155" s="147">
        <v>4</v>
      </c>
      <c r="H155" s="105">
        <v>62.125123209999998</v>
      </c>
      <c r="I155" s="105">
        <f t="shared" si="11"/>
        <v>85.085339210000001</v>
      </c>
      <c r="J155" s="105">
        <v>4.0056510000000003</v>
      </c>
      <c r="K155" s="109">
        <f t="shared" si="12"/>
        <v>2124.1326119025343</v>
      </c>
    </row>
    <row r="156" spans="1:11" s="52" customFormat="1">
      <c r="A156" s="87">
        <v>25</v>
      </c>
      <c r="B156" s="85" t="s">
        <v>183</v>
      </c>
      <c r="C156" s="147">
        <v>12</v>
      </c>
      <c r="D156" s="105">
        <v>71.133335000000002</v>
      </c>
      <c r="E156" s="147">
        <v>7</v>
      </c>
      <c r="F156" s="105">
        <v>-0.14522237499999999</v>
      </c>
      <c r="G156" s="147">
        <v>1</v>
      </c>
      <c r="H156" s="105">
        <v>0.64991876000000004</v>
      </c>
      <c r="I156" s="105">
        <f t="shared" si="11"/>
        <v>71.638031385000005</v>
      </c>
      <c r="J156" s="105">
        <v>64.596592950000002</v>
      </c>
      <c r="K156" s="109">
        <f t="shared" si="12"/>
        <v>110.90063440412456</v>
      </c>
    </row>
    <row r="157" spans="1:11" s="52" customFormat="1">
      <c r="A157" s="87">
        <v>26</v>
      </c>
      <c r="B157" s="85" t="s">
        <v>198</v>
      </c>
      <c r="C157" s="147">
        <v>2</v>
      </c>
      <c r="D157" s="105">
        <v>14.107623</v>
      </c>
      <c r="E157" s="147">
        <v>3</v>
      </c>
      <c r="F157" s="105">
        <v>34.401000000000003</v>
      </c>
      <c r="G157" s="147">
        <v>0</v>
      </c>
      <c r="H157" s="105">
        <v>0</v>
      </c>
      <c r="I157" s="105">
        <f t="shared" si="11"/>
        <v>48.508623</v>
      </c>
      <c r="J157" s="105">
        <v>183.97733200000002</v>
      </c>
      <c r="K157" s="109">
        <f t="shared" si="12"/>
        <v>26.36663031943522</v>
      </c>
    </row>
    <row r="158" spans="1:11" s="52" customFormat="1">
      <c r="A158" s="87">
        <v>27</v>
      </c>
      <c r="B158" s="85" t="s">
        <v>195</v>
      </c>
      <c r="C158" s="147">
        <v>3</v>
      </c>
      <c r="D158" s="105">
        <v>18.862984999999998</v>
      </c>
      <c r="E158" s="147">
        <v>0</v>
      </c>
      <c r="F158" s="105">
        <v>0</v>
      </c>
      <c r="G158" s="147">
        <v>31</v>
      </c>
      <c r="H158" s="105">
        <v>26.476131909999999</v>
      </c>
      <c r="I158" s="105">
        <f t="shared" si="11"/>
        <v>45.339116910000001</v>
      </c>
      <c r="J158" s="105">
        <v>1.6014995799999998</v>
      </c>
      <c r="K158" s="109">
        <f t="shared" si="12"/>
        <v>2831.0414486652567</v>
      </c>
    </row>
    <row r="159" spans="1:11" s="52" customFormat="1">
      <c r="A159" s="87">
        <v>28</v>
      </c>
      <c r="B159" s="85" t="s">
        <v>207</v>
      </c>
      <c r="C159" s="147">
        <v>3</v>
      </c>
      <c r="D159" s="105">
        <v>24</v>
      </c>
      <c r="E159" s="147">
        <v>3</v>
      </c>
      <c r="F159" s="105">
        <v>13.12</v>
      </c>
      <c r="G159" s="147">
        <v>2</v>
      </c>
      <c r="H159" s="105">
        <v>0.91931105000000002</v>
      </c>
      <c r="I159" s="105">
        <f t="shared" si="11"/>
        <v>38.039311049999995</v>
      </c>
      <c r="J159" s="105">
        <v>33.172821999999996</v>
      </c>
      <c r="K159" s="109">
        <f t="shared" si="12"/>
        <v>114.67010871128178</v>
      </c>
    </row>
    <row r="160" spans="1:11" s="52" customFormat="1">
      <c r="A160" s="87">
        <v>29</v>
      </c>
      <c r="B160" s="85" t="s">
        <v>302</v>
      </c>
      <c r="C160" s="147">
        <v>10</v>
      </c>
      <c r="D160" s="105">
        <v>33.554467000000002</v>
      </c>
      <c r="E160" s="147">
        <v>0</v>
      </c>
      <c r="F160" s="105">
        <v>0</v>
      </c>
      <c r="G160" s="147">
        <v>5</v>
      </c>
      <c r="H160" s="105">
        <v>0.31109519000000002</v>
      </c>
      <c r="I160" s="105">
        <f t="shared" si="11"/>
        <v>33.865562190000006</v>
      </c>
      <c r="J160" s="105">
        <v>32.778366000000005</v>
      </c>
      <c r="K160" s="109">
        <f t="shared" si="12"/>
        <v>103.31681020951441</v>
      </c>
    </row>
    <row r="161" spans="1:11" s="52" customFormat="1">
      <c r="A161" s="87">
        <v>30</v>
      </c>
      <c r="B161" s="85" t="s">
        <v>184</v>
      </c>
      <c r="C161" s="147">
        <v>4</v>
      </c>
      <c r="D161" s="105">
        <v>31.390045000000001</v>
      </c>
      <c r="E161" s="147">
        <v>0</v>
      </c>
      <c r="F161" s="105">
        <v>0</v>
      </c>
      <c r="G161" s="147">
        <v>0</v>
      </c>
      <c r="H161" s="105">
        <v>0</v>
      </c>
      <c r="I161" s="105">
        <f t="shared" si="11"/>
        <v>31.390045000000001</v>
      </c>
      <c r="J161" s="105">
        <v>15.5702</v>
      </c>
      <c r="K161" s="109">
        <f t="shared" si="12"/>
        <v>201.60335127358672</v>
      </c>
    </row>
    <row r="162" spans="1:11" s="52" customFormat="1">
      <c r="A162" s="87">
        <v>31</v>
      </c>
      <c r="B162" s="85" t="s">
        <v>181</v>
      </c>
      <c r="C162" s="147">
        <v>43</v>
      </c>
      <c r="D162" s="105">
        <v>24.045815999999999</v>
      </c>
      <c r="E162" s="147">
        <v>16</v>
      </c>
      <c r="F162" s="105">
        <v>4.8297530000000002</v>
      </c>
      <c r="G162" s="147">
        <v>12</v>
      </c>
      <c r="H162" s="105">
        <v>0.89908819000000006</v>
      </c>
      <c r="I162" s="105">
        <f t="shared" si="11"/>
        <v>29.774657189999999</v>
      </c>
      <c r="J162" s="105">
        <v>27.748025740390624</v>
      </c>
      <c r="K162" s="109">
        <f t="shared" si="12"/>
        <v>107.30369601271981</v>
      </c>
    </row>
    <row r="163" spans="1:11" s="52" customFormat="1">
      <c r="A163" s="87">
        <v>32</v>
      </c>
      <c r="B163" s="85" t="s">
        <v>216</v>
      </c>
      <c r="C163" s="147">
        <v>1</v>
      </c>
      <c r="D163" s="105">
        <v>4.96</v>
      </c>
      <c r="E163" s="147">
        <v>1</v>
      </c>
      <c r="F163" s="105">
        <v>16</v>
      </c>
      <c r="G163" s="147">
        <v>0</v>
      </c>
      <c r="H163" s="105">
        <v>0</v>
      </c>
      <c r="I163" s="105">
        <f t="shared" si="11"/>
        <v>20.96</v>
      </c>
      <c r="J163" s="105"/>
      <c r="K163" s="109"/>
    </row>
    <row r="164" spans="1:11" s="52" customFormat="1">
      <c r="A164" s="87">
        <v>33</v>
      </c>
      <c r="B164" s="85" t="s">
        <v>175</v>
      </c>
      <c r="C164" s="147">
        <v>2</v>
      </c>
      <c r="D164" s="105">
        <v>10.6753991</v>
      </c>
      <c r="E164" s="147">
        <v>1</v>
      </c>
      <c r="F164" s="105">
        <v>5.686744</v>
      </c>
      <c r="G164" s="147">
        <v>2</v>
      </c>
      <c r="H164" s="105">
        <v>0.3125</v>
      </c>
      <c r="I164" s="105">
        <f t="shared" si="11"/>
        <v>16.674643100000001</v>
      </c>
      <c r="J164" s="105">
        <v>56.717486000000008</v>
      </c>
      <c r="K164" s="109">
        <f>I164/J164*100</f>
        <v>29.399474969676898</v>
      </c>
    </row>
    <row r="165" spans="1:11" s="52" customFormat="1">
      <c r="A165" s="87">
        <v>34</v>
      </c>
      <c r="B165" s="85" t="s">
        <v>213</v>
      </c>
      <c r="C165" s="147">
        <v>0</v>
      </c>
      <c r="D165" s="105">
        <v>0</v>
      </c>
      <c r="E165" s="147">
        <v>1</v>
      </c>
      <c r="F165" s="105">
        <v>16.502124999999999</v>
      </c>
      <c r="G165" s="147">
        <v>0</v>
      </c>
      <c r="H165" s="105">
        <v>0</v>
      </c>
      <c r="I165" s="105">
        <f t="shared" si="11"/>
        <v>16.502124999999999</v>
      </c>
      <c r="J165" s="105">
        <v>91.256311999999994</v>
      </c>
      <c r="K165" s="109">
        <f>I165/J165*100</f>
        <v>18.083269681115318</v>
      </c>
    </row>
    <row r="166" spans="1:11" s="52" customFormat="1">
      <c r="A166" s="87">
        <v>35</v>
      </c>
      <c r="B166" s="85" t="s">
        <v>211</v>
      </c>
      <c r="C166" s="147">
        <v>1</v>
      </c>
      <c r="D166" s="105">
        <v>12</v>
      </c>
      <c r="E166" s="147">
        <v>2</v>
      </c>
      <c r="F166" s="105">
        <v>3.75</v>
      </c>
      <c r="G166" s="147">
        <v>2</v>
      </c>
      <c r="H166" s="105">
        <v>2.8510760000000003E-2</v>
      </c>
      <c r="I166" s="105">
        <f t="shared" si="11"/>
        <v>15.77851076</v>
      </c>
      <c r="J166" s="105">
        <v>11.906003439999999</v>
      </c>
      <c r="K166" s="109">
        <f>I166/J166*100</f>
        <v>132.52566941976292</v>
      </c>
    </row>
    <row r="167" spans="1:11" s="52" customFormat="1">
      <c r="A167" s="87">
        <v>36</v>
      </c>
      <c r="B167" s="85" t="s">
        <v>194</v>
      </c>
      <c r="C167" s="147">
        <v>0</v>
      </c>
      <c r="D167" s="105">
        <v>0</v>
      </c>
      <c r="E167" s="147">
        <v>1</v>
      </c>
      <c r="F167" s="105">
        <v>2.2391999999999999E-2</v>
      </c>
      <c r="G167" s="147">
        <v>1</v>
      </c>
      <c r="H167" s="105">
        <v>15</v>
      </c>
      <c r="I167" s="105">
        <f t="shared" si="11"/>
        <v>15.022392</v>
      </c>
      <c r="J167" s="105">
        <v>17.972929000000001</v>
      </c>
      <c r="K167" s="109">
        <f>I167/J167*100</f>
        <v>83.583438180832957</v>
      </c>
    </row>
    <row r="168" spans="1:11" s="52" customFormat="1">
      <c r="A168" s="87">
        <v>37</v>
      </c>
      <c r="B168" s="85" t="s">
        <v>215</v>
      </c>
      <c r="C168" s="147">
        <v>1</v>
      </c>
      <c r="D168" s="105">
        <v>6.6</v>
      </c>
      <c r="E168" s="147">
        <v>1</v>
      </c>
      <c r="F168" s="105">
        <v>1</v>
      </c>
      <c r="G168" s="147">
        <v>2</v>
      </c>
      <c r="H168" s="105">
        <v>1.4473104999999999</v>
      </c>
      <c r="I168" s="105">
        <f t="shared" si="11"/>
        <v>9.0473105</v>
      </c>
      <c r="J168" s="105">
        <v>1.7045000000000001E-2</v>
      </c>
      <c r="K168" s="109">
        <f>I168/J168*100</f>
        <v>53078.97037254327</v>
      </c>
    </row>
    <row r="169" spans="1:11" s="52" customFormat="1">
      <c r="A169" s="87">
        <v>38</v>
      </c>
      <c r="B169" s="85" t="s">
        <v>203</v>
      </c>
      <c r="C169" s="147">
        <v>1</v>
      </c>
      <c r="D169" s="105">
        <v>6.5</v>
      </c>
      <c r="E169" s="147">
        <v>0</v>
      </c>
      <c r="F169" s="105">
        <v>0</v>
      </c>
      <c r="G169" s="147">
        <v>0</v>
      </c>
      <c r="H169" s="105">
        <v>0</v>
      </c>
      <c r="I169" s="105">
        <f t="shared" si="11"/>
        <v>6.5</v>
      </c>
      <c r="J169" s="105"/>
      <c r="K169" s="109"/>
    </row>
    <row r="170" spans="1:11" s="52" customFormat="1">
      <c r="A170" s="87">
        <v>39</v>
      </c>
      <c r="B170" s="184" t="s">
        <v>202</v>
      </c>
      <c r="C170" s="185">
        <v>0</v>
      </c>
      <c r="D170" s="186">
        <v>0</v>
      </c>
      <c r="E170" s="185">
        <v>0</v>
      </c>
      <c r="F170" s="186">
        <v>0</v>
      </c>
      <c r="G170" s="185">
        <v>1</v>
      </c>
      <c r="H170" s="186">
        <v>5.6847754500000001</v>
      </c>
      <c r="I170" s="186">
        <f t="shared" si="11"/>
        <v>5.6847754500000001</v>
      </c>
      <c r="J170" s="186">
        <v>4.056114</v>
      </c>
      <c r="K170" s="187">
        <f t="shared" ref="K170:K181" si="13">I170/J170*100</f>
        <v>140.15324643242275</v>
      </c>
    </row>
    <row r="171" spans="1:11" s="52" customFormat="1">
      <c r="A171" s="87">
        <v>40</v>
      </c>
      <c r="B171" s="184" t="s">
        <v>197</v>
      </c>
      <c r="C171" s="185">
        <v>1</v>
      </c>
      <c r="D171" s="186">
        <v>1.2788809999999999</v>
      </c>
      <c r="E171" s="185">
        <v>5</v>
      </c>
      <c r="F171" s="186">
        <v>3.8270101845703124</v>
      </c>
      <c r="G171" s="185">
        <v>0</v>
      </c>
      <c r="H171" s="186">
        <v>0</v>
      </c>
      <c r="I171" s="186">
        <f t="shared" si="11"/>
        <v>5.1058911845703125</v>
      </c>
      <c r="J171" s="186">
        <v>16.78</v>
      </c>
      <c r="K171" s="187">
        <f t="shared" si="13"/>
        <v>30.428433757868369</v>
      </c>
    </row>
    <row r="172" spans="1:11" s="52" customFormat="1">
      <c r="A172" s="87">
        <v>41</v>
      </c>
      <c r="B172" s="184" t="s">
        <v>208</v>
      </c>
      <c r="C172" s="185">
        <v>2</v>
      </c>
      <c r="D172" s="186">
        <v>4.4690000000000003</v>
      </c>
      <c r="E172" s="185">
        <v>0</v>
      </c>
      <c r="F172" s="186">
        <v>0</v>
      </c>
      <c r="G172" s="185">
        <v>0</v>
      </c>
      <c r="H172" s="186">
        <v>0</v>
      </c>
      <c r="I172" s="186">
        <f t="shared" si="11"/>
        <v>4.4690000000000003</v>
      </c>
      <c r="J172" s="186">
        <v>1.18390068</v>
      </c>
      <c r="K172" s="187">
        <f t="shared" si="13"/>
        <v>377.48098936812846</v>
      </c>
    </row>
    <row r="173" spans="1:11" s="52" customFormat="1">
      <c r="A173" s="87">
        <v>42</v>
      </c>
      <c r="B173" s="184" t="s">
        <v>205</v>
      </c>
      <c r="C173" s="185">
        <v>0</v>
      </c>
      <c r="D173" s="186">
        <v>0</v>
      </c>
      <c r="E173" s="185">
        <v>0</v>
      </c>
      <c r="F173" s="186">
        <v>0</v>
      </c>
      <c r="G173" s="185">
        <v>2</v>
      </c>
      <c r="H173" s="186">
        <v>3.1117102400000003</v>
      </c>
      <c r="I173" s="186">
        <f t="shared" si="11"/>
        <v>3.1117102400000003</v>
      </c>
      <c r="J173" s="186">
        <v>0.84350945999999993</v>
      </c>
      <c r="K173" s="187">
        <f t="shared" si="13"/>
        <v>368.90045548511108</v>
      </c>
    </row>
    <row r="174" spans="1:11" s="52" customFormat="1">
      <c r="A174" s="87">
        <v>43</v>
      </c>
      <c r="B174" s="184" t="s">
        <v>233</v>
      </c>
      <c r="C174" s="185">
        <v>1</v>
      </c>
      <c r="D174" s="186">
        <v>2.7445520000000001</v>
      </c>
      <c r="E174" s="185">
        <v>0</v>
      </c>
      <c r="F174" s="186">
        <v>0</v>
      </c>
      <c r="G174" s="185">
        <v>0</v>
      </c>
      <c r="H174" s="186">
        <v>0</v>
      </c>
      <c r="I174" s="186">
        <f t="shared" si="11"/>
        <v>2.7445520000000001</v>
      </c>
      <c r="J174" s="186">
        <v>3.5834739999999998</v>
      </c>
      <c r="K174" s="187">
        <f t="shared" si="13"/>
        <v>76.589142268089574</v>
      </c>
    </row>
    <row r="175" spans="1:11" s="52" customFormat="1">
      <c r="A175" s="87">
        <v>44</v>
      </c>
      <c r="B175" s="184" t="s">
        <v>212</v>
      </c>
      <c r="C175" s="185">
        <v>0</v>
      </c>
      <c r="D175" s="186">
        <v>0</v>
      </c>
      <c r="E175" s="185">
        <v>0</v>
      </c>
      <c r="F175" s="186">
        <v>0</v>
      </c>
      <c r="G175" s="185">
        <v>3</v>
      </c>
      <c r="H175" s="186">
        <v>2.4925464800000001</v>
      </c>
      <c r="I175" s="186">
        <f t="shared" si="11"/>
        <v>2.4925464800000001</v>
      </c>
      <c r="J175" s="186">
        <v>17.014890000000001</v>
      </c>
      <c r="K175" s="187">
        <f t="shared" si="13"/>
        <v>14.649207135632377</v>
      </c>
    </row>
    <row r="176" spans="1:11" s="52" customFormat="1">
      <c r="A176" s="87">
        <v>45</v>
      </c>
      <c r="B176" s="184" t="s">
        <v>206</v>
      </c>
      <c r="C176" s="185">
        <v>1</v>
      </c>
      <c r="D176" s="186">
        <v>2.4175</v>
      </c>
      <c r="E176" s="185">
        <v>0</v>
      </c>
      <c r="F176" s="186">
        <v>0</v>
      </c>
      <c r="G176" s="185">
        <v>0</v>
      </c>
      <c r="H176" s="186">
        <v>0</v>
      </c>
      <c r="I176" s="186">
        <f t="shared" si="11"/>
        <v>2.4175</v>
      </c>
      <c r="J176" s="186">
        <v>0.20532464</v>
      </c>
      <c r="K176" s="187">
        <f t="shared" si="13"/>
        <v>1177.4037446260711</v>
      </c>
    </row>
    <row r="177" spans="1:11" s="52" customFormat="1">
      <c r="A177" s="87">
        <v>46</v>
      </c>
      <c r="B177" s="184" t="s">
        <v>189</v>
      </c>
      <c r="C177" s="185">
        <v>1</v>
      </c>
      <c r="D177" s="186">
        <v>2.65177</v>
      </c>
      <c r="E177" s="185">
        <v>1</v>
      </c>
      <c r="F177" s="186">
        <v>-0.80330443750000002</v>
      </c>
      <c r="G177" s="185">
        <v>0</v>
      </c>
      <c r="H177" s="186">
        <v>0</v>
      </c>
      <c r="I177" s="186">
        <f t="shared" si="11"/>
        <v>1.8484655624999999</v>
      </c>
      <c r="J177" s="186">
        <v>5.2664000000000002E-2</v>
      </c>
      <c r="K177" s="187">
        <f t="shared" si="13"/>
        <v>3509.9224565167851</v>
      </c>
    </row>
    <row r="178" spans="1:11" s="52" customFormat="1">
      <c r="A178" s="87">
        <v>47</v>
      </c>
      <c r="B178" s="184" t="s">
        <v>46</v>
      </c>
      <c r="C178" s="185">
        <v>0</v>
      </c>
      <c r="D178" s="186">
        <v>0</v>
      </c>
      <c r="E178" s="185">
        <v>0</v>
      </c>
      <c r="F178" s="186">
        <v>0</v>
      </c>
      <c r="G178" s="185">
        <v>3</v>
      </c>
      <c r="H178" s="186">
        <v>0.93331200000000003</v>
      </c>
      <c r="I178" s="186">
        <f t="shared" si="11"/>
        <v>0.93331200000000003</v>
      </c>
      <c r="J178" s="186">
        <v>7.3177562199999997</v>
      </c>
      <c r="K178" s="187">
        <f t="shared" si="13"/>
        <v>12.754073406397243</v>
      </c>
    </row>
    <row r="179" spans="1:11" s="52" customFormat="1">
      <c r="A179" s="87">
        <v>48</v>
      </c>
      <c r="B179" s="184" t="s">
        <v>169</v>
      </c>
      <c r="C179" s="185">
        <v>2</v>
      </c>
      <c r="D179" s="186">
        <v>0.23</v>
      </c>
      <c r="E179" s="185">
        <v>1</v>
      </c>
      <c r="F179" s="186">
        <v>0.35509800000000002</v>
      </c>
      <c r="G179" s="185">
        <v>5</v>
      </c>
      <c r="H179" s="186">
        <v>0.23721291</v>
      </c>
      <c r="I179" s="186">
        <f t="shared" si="11"/>
        <v>0.82231091000000001</v>
      </c>
      <c r="J179" s="186">
        <v>47.143973799999998</v>
      </c>
      <c r="K179" s="187">
        <f t="shared" si="13"/>
        <v>1.7442545541207646</v>
      </c>
    </row>
    <row r="180" spans="1:11" s="52" customFormat="1">
      <c r="A180" s="87">
        <v>49</v>
      </c>
      <c r="B180" s="184" t="s">
        <v>217</v>
      </c>
      <c r="C180" s="185">
        <v>1</v>
      </c>
      <c r="D180" s="186">
        <v>0.43668099999999999</v>
      </c>
      <c r="E180" s="185">
        <v>0</v>
      </c>
      <c r="F180" s="186">
        <v>0</v>
      </c>
      <c r="G180" s="185">
        <v>1</v>
      </c>
      <c r="H180" s="186">
        <v>0.10492539999999999</v>
      </c>
      <c r="I180" s="186">
        <f t="shared" si="11"/>
        <v>0.54160639999999993</v>
      </c>
      <c r="J180" s="186">
        <v>0.84445194999999995</v>
      </c>
      <c r="K180" s="187">
        <f t="shared" si="13"/>
        <v>64.137029939950992</v>
      </c>
    </row>
    <row r="181" spans="1:11" s="52" customFormat="1">
      <c r="A181" s="87">
        <v>50</v>
      </c>
      <c r="B181" s="184" t="s">
        <v>209</v>
      </c>
      <c r="C181" s="185">
        <v>0</v>
      </c>
      <c r="D181" s="186">
        <v>0</v>
      </c>
      <c r="E181" s="185">
        <v>0</v>
      </c>
      <c r="F181" s="186">
        <v>0</v>
      </c>
      <c r="G181" s="185">
        <v>1</v>
      </c>
      <c r="H181" s="186">
        <v>0.34491258000000002</v>
      </c>
      <c r="I181" s="186">
        <f t="shared" si="11"/>
        <v>0.34491258000000002</v>
      </c>
      <c r="J181" s="186">
        <v>0.35397271999999996</v>
      </c>
      <c r="K181" s="187">
        <f t="shared" si="13"/>
        <v>97.440441172980812</v>
      </c>
    </row>
    <row r="182" spans="1:11" s="52" customFormat="1">
      <c r="A182" s="87">
        <v>51</v>
      </c>
      <c r="B182" s="184" t="s">
        <v>235</v>
      </c>
      <c r="C182" s="185">
        <v>0</v>
      </c>
      <c r="D182" s="186">
        <v>0</v>
      </c>
      <c r="E182" s="185">
        <v>0</v>
      </c>
      <c r="F182" s="186">
        <v>0</v>
      </c>
      <c r="G182" s="185">
        <v>1</v>
      </c>
      <c r="H182" s="186">
        <v>0.32910060999999996</v>
      </c>
      <c r="I182" s="186">
        <f t="shared" si="11"/>
        <v>0.32910060999999996</v>
      </c>
      <c r="J182" s="186"/>
      <c r="K182" s="187"/>
    </row>
    <row r="183" spans="1:11" s="52" customFormat="1">
      <c r="A183" s="87">
        <v>52</v>
      </c>
      <c r="B183" s="184" t="s">
        <v>210</v>
      </c>
      <c r="C183" s="185">
        <v>1</v>
      </c>
      <c r="D183" s="186">
        <v>0.15</v>
      </c>
      <c r="E183" s="185">
        <v>0</v>
      </c>
      <c r="F183" s="186">
        <v>0</v>
      </c>
      <c r="G183" s="185">
        <v>0</v>
      </c>
      <c r="H183" s="186">
        <v>0</v>
      </c>
      <c r="I183" s="186">
        <f t="shared" si="11"/>
        <v>0.15</v>
      </c>
      <c r="J183" s="186">
        <v>4.2326300000000002E-3</v>
      </c>
      <c r="K183" s="187">
        <f>I183/J183*100</f>
        <v>3543.8958756139796</v>
      </c>
    </row>
    <row r="184" spans="1:11" s="52" customFormat="1">
      <c r="A184" s="87">
        <v>53</v>
      </c>
      <c r="B184" s="184" t="s">
        <v>234</v>
      </c>
      <c r="C184" s="185">
        <v>0</v>
      </c>
      <c r="D184" s="186">
        <v>0</v>
      </c>
      <c r="E184" s="185">
        <v>0</v>
      </c>
      <c r="F184" s="186">
        <v>0</v>
      </c>
      <c r="G184" s="185">
        <v>1</v>
      </c>
      <c r="H184" s="186">
        <v>0.12521639000000001</v>
      </c>
      <c r="I184" s="186">
        <f t="shared" si="11"/>
        <v>0.12521639000000001</v>
      </c>
      <c r="J184" s="186">
        <v>10.101756460000001</v>
      </c>
      <c r="K184" s="187">
        <f>I184/J184*100</f>
        <v>1.2395506711711004</v>
      </c>
    </row>
    <row r="185" spans="1:11" s="65" customFormat="1">
      <c r="A185" s="208" t="s">
        <v>144</v>
      </c>
      <c r="B185" s="209"/>
      <c r="C185" s="153">
        <f t="shared" ref="C185:I185" si="14">SUM(C132:C184)</f>
        <v>1816</v>
      </c>
      <c r="D185" s="146">
        <f t="shared" si="14"/>
        <v>10763.881721939999</v>
      </c>
      <c r="E185" s="153">
        <f t="shared" si="14"/>
        <v>734</v>
      </c>
      <c r="F185" s="146">
        <f t="shared" si="14"/>
        <v>4967.9996451799443</v>
      </c>
      <c r="G185" s="153">
        <f t="shared" si="14"/>
        <v>1795</v>
      </c>
      <c r="H185" s="146">
        <f t="shared" si="14"/>
        <v>2269.178059379999</v>
      </c>
      <c r="I185" s="146">
        <f t="shared" si="14"/>
        <v>18001.059426499942</v>
      </c>
      <c r="J185" s="146"/>
      <c r="K185" s="154">
        <f>K27</f>
        <v>110.85232086187131</v>
      </c>
    </row>
    <row r="187" spans="1:11" ht="15.6">
      <c r="A187" s="206" t="s">
        <v>317</v>
      </c>
      <c r="B187" s="206"/>
      <c r="C187" s="206"/>
      <c r="D187" s="206"/>
      <c r="E187" s="206"/>
      <c r="F187" s="206"/>
      <c r="G187" s="206"/>
      <c r="H187" s="206"/>
      <c r="I187" s="206"/>
      <c r="J187" s="206"/>
      <c r="K187" s="206"/>
    </row>
    <row r="188" spans="1:11" ht="15.6">
      <c r="A188" s="207" t="str">
        <f>A6</f>
        <v>As from January 1 to July 20, 2024</v>
      </c>
      <c r="B188" s="207"/>
      <c r="C188" s="207"/>
      <c r="D188" s="207"/>
      <c r="E188" s="207"/>
      <c r="F188" s="207"/>
      <c r="G188" s="207"/>
      <c r="H188" s="207"/>
      <c r="I188" s="207"/>
      <c r="J188" s="207"/>
      <c r="K188" s="207"/>
    </row>
    <row r="190" spans="1:11" ht="96.6">
      <c r="A190" s="120" t="s">
        <v>100</v>
      </c>
      <c r="B190" s="121" t="s">
        <v>168</v>
      </c>
      <c r="C190" s="141" t="s">
        <v>121</v>
      </c>
      <c r="D190" s="142" t="s">
        <v>122</v>
      </c>
      <c r="E190" s="143" t="s">
        <v>123</v>
      </c>
      <c r="F190" s="142" t="s">
        <v>124</v>
      </c>
      <c r="G190" s="141" t="s">
        <v>263</v>
      </c>
      <c r="H190" s="142" t="s">
        <v>126</v>
      </c>
      <c r="I190" s="142" t="s">
        <v>127</v>
      </c>
      <c r="J190" s="178" t="s">
        <v>305</v>
      </c>
      <c r="K190" s="144" t="s">
        <v>264</v>
      </c>
    </row>
    <row r="191" spans="1:11">
      <c r="A191" s="114" t="s">
        <v>267</v>
      </c>
      <c r="B191" s="113" t="s">
        <v>273</v>
      </c>
      <c r="C191" s="189">
        <v>645</v>
      </c>
      <c r="D191" s="190">
        <v>5787.97</v>
      </c>
      <c r="E191" s="189">
        <v>317</v>
      </c>
      <c r="F191" s="190">
        <v>2731.35</v>
      </c>
      <c r="G191" s="189">
        <v>237</v>
      </c>
      <c r="H191" s="190">
        <v>815.73</v>
      </c>
      <c r="I191" s="191">
        <v>9335.0400000000009</v>
      </c>
      <c r="J191" s="191">
        <v>4568.32</v>
      </c>
      <c r="K191" s="161">
        <v>204.3</v>
      </c>
    </row>
    <row r="192" spans="1:11">
      <c r="A192" s="106">
        <v>1</v>
      </c>
      <c r="B192" s="108" t="s">
        <v>287</v>
      </c>
      <c r="C192" s="108">
        <v>143</v>
      </c>
      <c r="D192" s="192">
        <v>1075.8</v>
      </c>
      <c r="E192" s="108">
        <v>103</v>
      </c>
      <c r="F192" s="192">
        <v>138.88</v>
      </c>
      <c r="G192" s="108">
        <v>124</v>
      </c>
      <c r="H192" s="192">
        <v>163.84</v>
      </c>
      <c r="I192" s="192">
        <v>1378.52</v>
      </c>
      <c r="J192" s="108">
        <v>1865.0855790000001</v>
      </c>
      <c r="K192" s="109">
        <v>73.900000000000006</v>
      </c>
    </row>
    <row r="193" spans="1:11">
      <c r="A193" s="106">
        <v>2</v>
      </c>
      <c r="B193" s="108" t="s">
        <v>176</v>
      </c>
      <c r="C193" s="108">
        <v>259</v>
      </c>
      <c r="D193" s="192">
        <v>1443.73</v>
      </c>
      <c r="E193" s="108">
        <v>102</v>
      </c>
      <c r="F193" s="192">
        <v>1523.49</v>
      </c>
      <c r="G193" s="108">
        <v>43</v>
      </c>
      <c r="H193" s="192">
        <v>232.57</v>
      </c>
      <c r="I193" s="192">
        <v>3199.79</v>
      </c>
      <c r="J193" s="108">
        <v>750.50183939999999</v>
      </c>
      <c r="K193" s="109">
        <v>426.4</v>
      </c>
    </row>
    <row r="194" spans="1:11">
      <c r="A194" s="106">
        <v>3</v>
      </c>
      <c r="B194" s="110" t="s">
        <v>173</v>
      </c>
      <c r="C194" s="108">
        <v>24</v>
      </c>
      <c r="D194" s="192">
        <v>1359.97</v>
      </c>
      <c r="E194" s="108">
        <v>18</v>
      </c>
      <c r="F194" s="192">
        <v>202.8</v>
      </c>
      <c r="G194" s="108">
        <v>2</v>
      </c>
      <c r="H194" s="192">
        <v>0.56000000000000005</v>
      </c>
      <c r="I194" s="192">
        <v>1563.33</v>
      </c>
      <c r="J194" s="108">
        <v>422.11393099999998</v>
      </c>
      <c r="K194" s="109">
        <v>370.4</v>
      </c>
    </row>
    <row r="195" spans="1:11">
      <c r="A195" s="106">
        <v>4</v>
      </c>
      <c r="B195" s="126" t="s">
        <v>178</v>
      </c>
      <c r="C195" s="108">
        <v>35</v>
      </c>
      <c r="D195" s="192">
        <v>548.39</v>
      </c>
      <c r="E195" s="108">
        <v>27</v>
      </c>
      <c r="F195" s="192">
        <v>-13.84</v>
      </c>
      <c r="G195" s="108">
        <v>10</v>
      </c>
      <c r="H195" s="192">
        <v>1.93</v>
      </c>
      <c r="I195" s="192">
        <v>536.48</v>
      </c>
      <c r="J195" s="108">
        <v>382.01382109999997</v>
      </c>
      <c r="K195" s="109">
        <v>140.4</v>
      </c>
    </row>
    <row r="196" spans="1:11">
      <c r="A196" s="106">
        <v>5</v>
      </c>
      <c r="B196" s="110" t="s">
        <v>171</v>
      </c>
      <c r="C196" s="108">
        <v>66</v>
      </c>
      <c r="D196" s="192">
        <v>400.51</v>
      </c>
      <c r="E196" s="108">
        <v>27</v>
      </c>
      <c r="F196" s="192">
        <v>464.41</v>
      </c>
      <c r="G196" s="108">
        <v>29</v>
      </c>
      <c r="H196" s="192">
        <v>409.97</v>
      </c>
      <c r="I196" s="192">
        <v>1274.8900000000001</v>
      </c>
      <c r="J196" s="108">
        <v>552.86581880000006</v>
      </c>
      <c r="K196" s="109">
        <v>230.6</v>
      </c>
    </row>
    <row r="197" spans="1:11">
      <c r="A197" s="106">
        <v>6</v>
      </c>
      <c r="B197" s="108" t="s">
        <v>190</v>
      </c>
      <c r="C197" s="108">
        <v>21</v>
      </c>
      <c r="D197" s="192">
        <v>89.93</v>
      </c>
      <c r="E197" s="108">
        <v>2</v>
      </c>
      <c r="F197" s="192">
        <v>94.77</v>
      </c>
      <c r="G197" s="108">
        <v>3</v>
      </c>
      <c r="H197" s="192">
        <v>1.48</v>
      </c>
      <c r="I197" s="192">
        <v>186.18</v>
      </c>
      <c r="J197" s="108">
        <v>107.13632</v>
      </c>
      <c r="K197" s="109">
        <v>173.8</v>
      </c>
    </row>
    <row r="198" spans="1:11">
      <c r="A198" s="106">
        <v>7</v>
      </c>
      <c r="B198" s="108" t="s">
        <v>187</v>
      </c>
      <c r="C198" s="108">
        <v>18</v>
      </c>
      <c r="D198" s="192">
        <v>163.44999999999999</v>
      </c>
      <c r="E198" s="108">
        <v>8</v>
      </c>
      <c r="F198" s="192">
        <v>-20.36</v>
      </c>
      <c r="G198" s="108">
        <v>2</v>
      </c>
      <c r="H198" s="192">
        <v>0.14000000000000001</v>
      </c>
      <c r="I198" s="192">
        <v>143.22999999999999</v>
      </c>
      <c r="J198" s="108">
        <v>143.170851</v>
      </c>
      <c r="K198" s="109"/>
    </row>
    <row r="199" spans="1:11">
      <c r="A199" s="106">
        <v>8</v>
      </c>
      <c r="B199" s="108" t="s">
        <v>200</v>
      </c>
      <c r="C199" s="108">
        <v>19</v>
      </c>
      <c r="D199" s="192">
        <v>425.09</v>
      </c>
      <c r="E199" s="108">
        <v>2</v>
      </c>
      <c r="F199" s="192">
        <v>5</v>
      </c>
      <c r="G199" s="108">
        <v>2</v>
      </c>
      <c r="H199" s="192">
        <v>0.06</v>
      </c>
      <c r="I199" s="192">
        <v>430.15</v>
      </c>
      <c r="J199" s="108">
        <v>39.861646</v>
      </c>
      <c r="K199" s="109"/>
    </row>
    <row r="200" spans="1:11">
      <c r="A200" s="106">
        <v>9</v>
      </c>
      <c r="B200" s="126" t="s">
        <v>180</v>
      </c>
      <c r="C200" s="108">
        <v>39</v>
      </c>
      <c r="D200" s="192">
        <v>153.03</v>
      </c>
      <c r="E200" s="108">
        <v>13</v>
      </c>
      <c r="F200" s="192">
        <v>39.99</v>
      </c>
      <c r="G200" s="108">
        <v>21</v>
      </c>
      <c r="H200" s="192">
        <v>4.24</v>
      </c>
      <c r="I200" s="192">
        <v>197.26</v>
      </c>
      <c r="J200" s="108">
        <v>175.43438119999999</v>
      </c>
      <c r="K200" s="109">
        <v>112.4</v>
      </c>
    </row>
    <row r="201" spans="1:11">
      <c r="A201" s="106">
        <v>10</v>
      </c>
      <c r="B201" s="108" t="s">
        <v>186</v>
      </c>
      <c r="C201" s="108">
        <v>17</v>
      </c>
      <c r="D201" s="192">
        <v>96.68</v>
      </c>
      <c r="E201" s="108">
        <v>15</v>
      </c>
      <c r="F201" s="192">
        <v>296.20999999999998</v>
      </c>
      <c r="G201" s="108">
        <v>1</v>
      </c>
      <c r="H201" s="192">
        <v>0.95</v>
      </c>
      <c r="I201" s="192">
        <v>393.84</v>
      </c>
      <c r="J201" s="108">
        <v>119.76583189999999</v>
      </c>
      <c r="K201" s="109">
        <v>328.8</v>
      </c>
    </row>
    <row r="202" spans="1:11">
      <c r="A202" s="111">
        <v>11</v>
      </c>
      <c r="B202" s="128" t="s">
        <v>184</v>
      </c>
      <c r="C202" s="108">
        <v>4</v>
      </c>
      <c r="D202" s="192">
        <v>31.39</v>
      </c>
      <c r="E202" s="108"/>
      <c r="F202" s="192" t="s">
        <v>283</v>
      </c>
      <c r="G202" s="108"/>
      <c r="H202" s="192" t="s">
        <v>283</v>
      </c>
      <c r="I202" s="192">
        <v>31.39</v>
      </c>
      <c r="J202" s="108">
        <v>10.370200000000001</v>
      </c>
      <c r="K202" s="109">
        <v>302.7</v>
      </c>
    </row>
    <row r="203" spans="1:11">
      <c r="A203" s="123" t="s">
        <v>268</v>
      </c>
      <c r="B203" s="124" t="s">
        <v>274</v>
      </c>
      <c r="C203" s="130">
        <v>922</v>
      </c>
      <c r="D203" s="193">
        <v>3065.83</v>
      </c>
      <c r="E203" s="130">
        <v>259</v>
      </c>
      <c r="F203" s="193">
        <v>1311.81</v>
      </c>
      <c r="G203" s="130">
        <v>1401</v>
      </c>
      <c r="H203" s="193">
        <v>1272.03</v>
      </c>
      <c r="I203" s="193">
        <v>5649.66</v>
      </c>
      <c r="J203" s="162">
        <v>3797.6</v>
      </c>
      <c r="K203" s="194">
        <v>148.80000000000001</v>
      </c>
    </row>
    <row r="204" spans="1:11">
      <c r="A204" s="106">
        <v>1</v>
      </c>
      <c r="B204" s="112" t="s">
        <v>191</v>
      </c>
      <c r="C204" s="108">
        <v>20</v>
      </c>
      <c r="D204" s="192">
        <v>1533.14</v>
      </c>
      <c r="E204" s="108">
        <v>2</v>
      </c>
      <c r="F204" s="192">
        <v>-9.56</v>
      </c>
      <c r="G204" s="108">
        <v>8</v>
      </c>
      <c r="H204" s="192">
        <v>18.649999999999999</v>
      </c>
      <c r="I204" s="192">
        <v>1542.24</v>
      </c>
      <c r="J204" s="108">
        <v>124.3579572</v>
      </c>
      <c r="K204" s="109">
        <v>1240.2</v>
      </c>
    </row>
    <row r="205" spans="1:11">
      <c r="A205" s="106">
        <v>2</v>
      </c>
      <c r="B205" s="108" t="s">
        <v>231</v>
      </c>
      <c r="C205" s="108">
        <v>710</v>
      </c>
      <c r="D205" s="192">
        <v>255.1</v>
      </c>
      <c r="E205" s="108">
        <v>89</v>
      </c>
      <c r="F205" s="192">
        <v>325.77</v>
      </c>
      <c r="G205" s="108">
        <v>1259</v>
      </c>
      <c r="H205" s="192">
        <v>964.46</v>
      </c>
      <c r="I205" s="192">
        <v>1545.33</v>
      </c>
      <c r="J205" s="108">
        <v>1144.2882990000001</v>
      </c>
      <c r="K205" s="109">
        <v>135</v>
      </c>
    </row>
    <row r="206" spans="1:11">
      <c r="A206" s="106">
        <v>3</v>
      </c>
      <c r="B206" s="108" t="s">
        <v>177</v>
      </c>
      <c r="C206" s="108">
        <v>56</v>
      </c>
      <c r="D206" s="192">
        <v>629.61</v>
      </c>
      <c r="E206" s="108">
        <v>49</v>
      </c>
      <c r="F206" s="192">
        <v>271.64999999999998</v>
      </c>
      <c r="G206" s="108">
        <v>27</v>
      </c>
      <c r="H206" s="192">
        <v>149.51</v>
      </c>
      <c r="I206" s="192">
        <v>1050.77</v>
      </c>
      <c r="J206" s="108">
        <v>678.7698024</v>
      </c>
      <c r="K206" s="109">
        <v>154.80000000000001</v>
      </c>
    </row>
    <row r="207" spans="1:11">
      <c r="A207" s="106">
        <v>4</v>
      </c>
      <c r="B207" s="112" t="s">
        <v>170</v>
      </c>
      <c r="C207" s="108">
        <v>108</v>
      </c>
      <c r="D207" s="192">
        <v>469.16</v>
      </c>
      <c r="E207" s="108">
        <v>78</v>
      </c>
      <c r="F207" s="192">
        <v>528.9</v>
      </c>
      <c r="G207" s="108">
        <v>97</v>
      </c>
      <c r="H207" s="192">
        <v>128.86000000000001</v>
      </c>
      <c r="I207" s="192">
        <v>1126.92</v>
      </c>
      <c r="J207" s="108">
        <v>909.10695629999998</v>
      </c>
      <c r="K207" s="109">
        <v>124</v>
      </c>
    </row>
    <row r="208" spans="1:11">
      <c r="A208" s="106">
        <v>5</v>
      </c>
      <c r="B208" s="108" t="s">
        <v>174</v>
      </c>
      <c r="C208" s="108">
        <v>17</v>
      </c>
      <c r="D208" s="192">
        <v>130.1</v>
      </c>
      <c r="E208" s="108">
        <v>14</v>
      </c>
      <c r="F208" s="192">
        <v>138.63999999999999</v>
      </c>
      <c r="G208" s="108">
        <v>3</v>
      </c>
      <c r="H208" s="192">
        <v>0.6</v>
      </c>
      <c r="I208" s="192">
        <v>269.33999999999997</v>
      </c>
      <c r="J208" s="108">
        <v>410.95363479999997</v>
      </c>
      <c r="K208" s="109">
        <v>65.5</v>
      </c>
    </row>
    <row r="209" spans="1:11">
      <c r="A209" s="111">
        <v>6</v>
      </c>
      <c r="B209" s="112" t="s">
        <v>182</v>
      </c>
      <c r="C209" s="108">
        <v>11</v>
      </c>
      <c r="D209" s="192">
        <v>48.71</v>
      </c>
      <c r="E209" s="108">
        <v>27</v>
      </c>
      <c r="F209" s="192">
        <v>56.4</v>
      </c>
      <c r="G209" s="108">
        <v>7</v>
      </c>
      <c r="H209" s="192">
        <v>9.94</v>
      </c>
      <c r="I209" s="192">
        <v>115.06</v>
      </c>
      <c r="J209" s="108">
        <v>530.12105599999995</v>
      </c>
      <c r="K209" s="109">
        <v>21.7</v>
      </c>
    </row>
    <row r="210" spans="1:11">
      <c r="A210" s="129" t="s">
        <v>269</v>
      </c>
      <c r="B210" s="130" t="s">
        <v>275</v>
      </c>
      <c r="C210" s="130">
        <v>75</v>
      </c>
      <c r="D210" s="193">
        <v>1052.29</v>
      </c>
      <c r="E210" s="130">
        <v>59</v>
      </c>
      <c r="F210" s="193">
        <v>588.73</v>
      </c>
      <c r="G210" s="130">
        <v>42</v>
      </c>
      <c r="H210" s="193">
        <v>40.590000000000003</v>
      </c>
      <c r="I210" s="163">
        <v>1681.6</v>
      </c>
      <c r="J210" s="163">
        <v>1186.78</v>
      </c>
      <c r="K210" s="164">
        <v>141.69999999999999</v>
      </c>
    </row>
    <row r="211" spans="1:11">
      <c r="A211" s="106">
        <v>1</v>
      </c>
      <c r="B211" s="108" t="s">
        <v>192</v>
      </c>
      <c r="C211" s="108">
        <v>13</v>
      </c>
      <c r="D211" s="192">
        <v>491.86</v>
      </c>
      <c r="E211" s="108">
        <v>13</v>
      </c>
      <c r="F211" s="192">
        <v>62.89</v>
      </c>
      <c r="G211" s="108">
        <v>3</v>
      </c>
      <c r="H211" s="192">
        <v>0.97</v>
      </c>
      <c r="I211" s="192">
        <v>555.72</v>
      </c>
      <c r="J211" s="108">
        <v>127.31628670000001</v>
      </c>
      <c r="K211" s="109">
        <v>436.5</v>
      </c>
    </row>
    <row r="212" spans="1:11">
      <c r="A212" s="106">
        <v>2</v>
      </c>
      <c r="B212" s="108" t="s">
        <v>172</v>
      </c>
      <c r="C212" s="108">
        <v>45</v>
      </c>
      <c r="D212" s="192">
        <v>350.62</v>
      </c>
      <c r="E212" s="108">
        <v>38</v>
      </c>
      <c r="F212" s="192">
        <v>524.98</v>
      </c>
      <c r="G212" s="108">
        <v>29</v>
      </c>
      <c r="H212" s="192">
        <v>34.700000000000003</v>
      </c>
      <c r="I212" s="192">
        <v>910.3</v>
      </c>
      <c r="J212" s="108">
        <v>1016.720656</v>
      </c>
      <c r="K212" s="109">
        <v>89.5</v>
      </c>
    </row>
    <row r="213" spans="1:11">
      <c r="A213" s="106">
        <v>3</v>
      </c>
      <c r="B213" s="108" t="s">
        <v>183</v>
      </c>
      <c r="C213" s="108">
        <v>12</v>
      </c>
      <c r="D213" s="192">
        <v>71.13</v>
      </c>
      <c r="E213" s="108">
        <v>7</v>
      </c>
      <c r="F213" s="192">
        <v>-0.15</v>
      </c>
      <c r="G213" s="108">
        <v>1</v>
      </c>
      <c r="H213" s="192">
        <v>0.65</v>
      </c>
      <c r="I213" s="192">
        <v>71.64</v>
      </c>
      <c r="J213" s="108">
        <v>39.972455949999997</v>
      </c>
      <c r="K213" s="109">
        <v>179.2</v>
      </c>
    </row>
    <row r="214" spans="1:11">
      <c r="A214" s="106">
        <v>4</v>
      </c>
      <c r="B214" s="108" t="s">
        <v>201</v>
      </c>
      <c r="C214" s="108">
        <v>3</v>
      </c>
      <c r="D214" s="192">
        <v>131.63999999999999</v>
      </c>
      <c r="E214" s="108"/>
      <c r="F214" s="192" t="s">
        <v>283</v>
      </c>
      <c r="G214" s="108">
        <v>4</v>
      </c>
      <c r="H214" s="192">
        <v>2.2599999999999998</v>
      </c>
      <c r="I214" s="192">
        <v>133.9</v>
      </c>
      <c r="J214" s="108">
        <v>1.90947691</v>
      </c>
      <c r="K214" s="109">
        <v>7012.4</v>
      </c>
    </row>
    <row r="215" spans="1:11">
      <c r="A215" s="106">
        <v>5</v>
      </c>
      <c r="B215" s="112" t="s">
        <v>215</v>
      </c>
      <c r="C215" s="108">
        <v>1</v>
      </c>
      <c r="D215" s="192">
        <v>6.6</v>
      </c>
      <c r="E215" s="108">
        <v>1</v>
      </c>
      <c r="F215" s="192">
        <v>1</v>
      </c>
      <c r="G215" s="108">
        <v>2</v>
      </c>
      <c r="H215" s="192">
        <v>1.45</v>
      </c>
      <c r="I215" s="192">
        <v>9.0500000000000007</v>
      </c>
      <c r="J215" s="108">
        <v>1.7045000000000001E-2</v>
      </c>
      <c r="K215" s="109"/>
    </row>
    <row r="216" spans="1:11">
      <c r="A216" s="106">
        <v>6</v>
      </c>
      <c r="B216" s="112" t="s">
        <v>217</v>
      </c>
      <c r="C216" s="108">
        <v>1</v>
      </c>
      <c r="D216" s="192">
        <v>0.44</v>
      </c>
      <c r="E216" s="108"/>
      <c r="F216" s="192" t="s">
        <v>283</v>
      </c>
      <c r="G216" s="108">
        <v>1</v>
      </c>
      <c r="H216" s="192">
        <v>0.1</v>
      </c>
      <c r="I216" s="192">
        <v>0.54</v>
      </c>
      <c r="J216" s="108">
        <v>0.84445194999999995</v>
      </c>
      <c r="K216" s="109"/>
    </row>
    <row r="217" spans="1:11">
      <c r="A217" s="106">
        <v>7</v>
      </c>
      <c r="B217" s="112" t="s">
        <v>237</v>
      </c>
      <c r="C217" s="108"/>
      <c r="D217" s="192"/>
      <c r="E217" s="108"/>
      <c r="F217" s="192"/>
      <c r="G217" s="108"/>
      <c r="H217" s="192"/>
      <c r="I217" s="192"/>
      <c r="J217" s="108"/>
      <c r="K217" s="109"/>
    </row>
    <row r="218" spans="1:11">
      <c r="A218" s="106">
        <v>8</v>
      </c>
      <c r="B218" s="112" t="s">
        <v>234</v>
      </c>
      <c r="C218" s="108"/>
      <c r="D218" s="192" t="s">
        <v>283</v>
      </c>
      <c r="E218" s="108"/>
      <c r="F218" s="192" t="s">
        <v>283</v>
      </c>
      <c r="G218" s="108">
        <v>1</v>
      </c>
      <c r="H218" s="192">
        <v>0.13</v>
      </c>
      <c r="I218" s="192">
        <v>0.13</v>
      </c>
      <c r="J218" s="108">
        <v>0.84445194999999995</v>
      </c>
      <c r="K218" s="109"/>
    </row>
    <row r="219" spans="1:11">
      <c r="A219" s="106">
        <v>9</v>
      </c>
      <c r="B219" s="112" t="s">
        <v>204</v>
      </c>
      <c r="C219" s="108"/>
      <c r="D219" s="192"/>
      <c r="E219" s="108"/>
      <c r="F219" s="192"/>
      <c r="G219" s="108"/>
      <c r="H219" s="192"/>
      <c r="I219" s="192"/>
      <c r="J219" s="108"/>
      <c r="K219" s="109"/>
    </row>
    <row r="220" spans="1:11">
      <c r="A220" s="106">
        <v>10</v>
      </c>
      <c r="B220" s="112" t="s">
        <v>235</v>
      </c>
      <c r="C220" s="108"/>
      <c r="D220" s="192" t="s">
        <v>283</v>
      </c>
      <c r="E220" s="108"/>
      <c r="F220" s="192" t="s">
        <v>283</v>
      </c>
      <c r="G220" s="108">
        <v>1</v>
      </c>
      <c r="H220" s="192">
        <v>0.33</v>
      </c>
      <c r="I220" s="192">
        <v>0.33</v>
      </c>
      <c r="J220" s="108">
        <v>0.84445194999999995</v>
      </c>
      <c r="K220" s="109"/>
    </row>
    <row r="221" spans="1:11">
      <c r="A221" s="106">
        <v>11</v>
      </c>
      <c r="B221" s="112" t="s">
        <v>238</v>
      </c>
      <c r="C221" s="108"/>
      <c r="D221" s="192"/>
      <c r="E221" s="108"/>
      <c r="F221" s="192"/>
      <c r="G221" s="108"/>
      <c r="H221" s="192"/>
      <c r="I221" s="192"/>
      <c r="J221" s="108"/>
      <c r="K221" s="109"/>
    </row>
    <row r="222" spans="1:11">
      <c r="A222" s="106">
        <v>12</v>
      </c>
      <c r="B222" s="112" t="s">
        <v>214</v>
      </c>
      <c r="C222" s="108"/>
      <c r="D222" s="192"/>
      <c r="E222" s="108"/>
      <c r="F222" s="192"/>
      <c r="G222" s="108"/>
      <c r="H222" s="192"/>
      <c r="I222" s="192"/>
      <c r="J222" s="108"/>
      <c r="K222" s="109"/>
    </row>
    <row r="223" spans="1:11">
      <c r="A223" s="106">
        <v>13</v>
      </c>
      <c r="B223" s="112" t="s">
        <v>239</v>
      </c>
      <c r="C223" s="108"/>
      <c r="D223" s="192"/>
      <c r="E223" s="108"/>
      <c r="F223" s="192"/>
      <c r="G223" s="108"/>
      <c r="H223" s="192"/>
      <c r="I223" s="192"/>
      <c r="J223" s="108"/>
      <c r="K223" s="109"/>
    </row>
    <row r="224" spans="1:11">
      <c r="A224" s="111">
        <v>14</v>
      </c>
      <c r="B224" s="112" t="s">
        <v>236</v>
      </c>
      <c r="C224" s="108"/>
      <c r="D224" s="192"/>
      <c r="E224" s="108"/>
      <c r="F224" s="192"/>
      <c r="G224" s="108"/>
      <c r="H224" s="192"/>
      <c r="I224" s="192"/>
      <c r="J224" s="108"/>
      <c r="K224" s="109"/>
    </row>
    <row r="225" spans="1:11">
      <c r="A225" s="129" t="s">
        <v>270</v>
      </c>
      <c r="B225" s="130" t="s">
        <v>276</v>
      </c>
      <c r="C225" s="130">
        <v>89</v>
      </c>
      <c r="D225" s="193">
        <v>447.86</v>
      </c>
      <c r="E225" s="130">
        <v>35</v>
      </c>
      <c r="F225" s="193">
        <v>163.41</v>
      </c>
      <c r="G225" s="130">
        <v>62</v>
      </c>
      <c r="H225" s="193">
        <v>117.38</v>
      </c>
      <c r="I225" s="193">
        <v>728.65</v>
      </c>
      <c r="J225" s="162">
        <v>642.82000000000005</v>
      </c>
      <c r="K225" s="164">
        <v>113.4</v>
      </c>
    </row>
    <row r="226" spans="1:11">
      <c r="A226" s="106">
        <v>1</v>
      </c>
      <c r="B226" s="110" t="s">
        <v>196</v>
      </c>
      <c r="C226" s="108">
        <v>16</v>
      </c>
      <c r="D226" s="192">
        <v>186.91</v>
      </c>
      <c r="E226" s="108">
        <v>6</v>
      </c>
      <c r="F226" s="192">
        <v>8.02</v>
      </c>
      <c r="G226" s="108">
        <v>2</v>
      </c>
      <c r="H226" s="192">
        <v>0.83</v>
      </c>
      <c r="I226" s="192">
        <v>195.76</v>
      </c>
      <c r="J226" s="108">
        <v>104.4772366</v>
      </c>
      <c r="K226" s="109">
        <v>187.4</v>
      </c>
    </row>
    <row r="227" spans="1:11">
      <c r="A227" s="106">
        <v>2</v>
      </c>
      <c r="B227" s="108" t="s">
        <v>199</v>
      </c>
      <c r="C227" s="108">
        <v>6</v>
      </c>
      <c r="D227" s="192">
        <v>87.06</v>
      </c>
      <c r="E227" s="108">
        <v>1</v>
      </c>
      <c r="F227" s="192">
        <v>1</v>
      </c>
      <c r="G227" s="108">
        <v>3</v>
      </c>
      <c r="H227" s="192">
        <v>5.99</v>
      </c>
      <c r="I227" s="192">
        <v>94.05</v>
      </c>
      <c r="J227" s="108">
        <v>0.14892015</v>
      </c>
      <c r="K227" s="109">
        <v>63153.7</v>
      </c>
    </row>
    <row r="228" spans="1:11">
      <c r="A228" s="106">
        <v>3</v>
      </c>
      <c r="B228" s="108" t="s">
        <v>179</v>
      </c>
      <c r="C228" s="108">
        <v>5</v>
      </c>
      <c r="D228" s="192">
        <v>63.03</v>
      </c>
      <c r="E228" s="108">
        <v>5</v>
      </c>
      <c r="F228" s="192">
        <v>93.97</v>
      </c>
      <c r="G228" s="108">
        <v>1</v>
      </c>
      <c r="H228" s="192">
        <v>0.04</v>
      </c>
      <c r="I228" s="192">
        <v>157.04</v>
      </c>
      <c r="J228" s="108">
        <v>427.93795999999998</v>
      </c>
      <c r="K228" s="109">
        <v>36.700000000000003</v>
      </c>
    </row>
    <row r="229" spans="1:11">
      <c r="A229" s="106">
        <v>4</v>
      </c>
      <c r="B229" s="108" t="s">
        <v>198</v>
      </c>
      <c r="C229" s="108">
        <v>2</v>
      </c>
      <c r="D229" s="192">
        <v>14.11</v>
      </c>
      <c r="E229" s="108">
        <v>3</v>
      </c>
      <c r="F229" s="192">
        <v>34.4</v>
      </c>
      <c r="G229" s="108"/>
      <c r="H229" s="192" t="s">
        <v>283</v>
      </c>
      <c r="I229" s="192">
        <v>48.51</v>
      </c>
      <c r="J229" s="108">
        <v>43.692332</v>
      </c>
      <c r="K229" s="109">
        <v>111</v>
      </c>
    </row>
    <row r="230" spans="1:11">
      <c r="A230" s="106">
        <v>5</v>
      </c>
      <c r="B230" s="108" t="s">
        <v>240</v>
      </c>
      <c r="C230" s="108">
        <v>10</v>
      </c>
      <c r="D230" s="192">
        <v>33.549999999999997</v>
      </c>
      <c r="E230" s="108"/>
      <c r="F230" s="192" t="s">
        <v>283</v>
      </c>
      <c r="G230" s="108">
        <v>5</v>
      </c>
      <c r="H230" s="192">
        <v>0.31</v>
      </c>
      <c r="I230" s="192">
        <v>33.869999999999997</v>
      </c>
      <c r="J230" s="108">
        <v>35.148446</v>
      </c>
      <c r="K230" s="109">
        <v>96.4</v>
      </c>
    </row>
    <row r="231" spans="1:11">
      <c r="A231" s="106">
        <v>6</v>
      </c>
      <c r="B231" s="126" t="s">
        <v>181</v>
      </c>
      <c r="C231" s="108">
        <v>43</v>
      </c>
      <c r="D231" s="192">
        <v>24.05</v>
      </c>
      <c r="E231" s="108">
        <v>16</v>
      </c>
      <c r="F231" s="192">
        <v>4.83</v>
      </c>
      <c r="G231" s="108">
        <v>12</v>
      </c>
      <c r="H231" s="192">
        <v>0.9</v>
      </c>
      <c r="I231" s="192">
        <v>29.77</v>
      </c>
      <c r="J231" s="108">
        <v>22.260911740000001</v>
      </c>
      <c r="K231" s="109">
        <v>133.80000000000001</v>
      </c>
    </row>
    <row r="232" spans="1:11">
      <c r="A232" s="106">
        <v>7</v>
      </c>
      <c r="B232" s="110" t="s">
        <v>188</v>
      </c>
      <c r="C232" s="108">
        <v>2</v>
      </c>
      <c r="D232" s="192">
        <v>5.55</v>
      </c>
      <c r="E232" s="108">
        <v>1</v>
      </c>
      <c r="F232" s="192">
        <v>17.420000000000002</v>
      </c>
      <c r="G232" s="108">
        <v>4</v>
      </c>
      <c r="H232" s="192">
        <v>62.13</v>
      </c>
      <c r="I232" s="192">
        <v>85.09</v>
      </c>
      <c r="J232" s="108">
        <v>4</v>
      </c>
      <c r="K232" s="109"/>
    </row>
    <row r="233" spans="1:11">
      <c r="A233" s="106">
        <v>8</v>
      </c>
      <c r="B233" s="108" t="s">
        <v>195</v>
      </c>
      <c r="C233" s="108">
        <v>3</v>
      </c>
      <c r="D233" s="192">
        <v>18.86</v>
      </c>
      <c r="E233" s="108"/>
      <c r="F233" s="192" t="s">
        <v>283</v>
      </c>
      <c r="G233" s="108">
        <v>31</v>
      </c>
      <c r="H233" s="192">
        <v>26.48</v>
      </c>
      <c r="I233" s="192">
        <v>45.34</v>
      </c>
      <c r="J233" s="108">
        <v>1.10149958</v>
      </c>
      <c r="K233" s="109">
        <v>4116.1000000000004</v>
      </c>
    </row>
    <row r="234" spans="1:11">
      <c r="A234" s="106">
        <v>9</v>
      </c>
      <c r="B234" s="108" t="s">
        <v>202</v>
      </c>
      <c r="C234" s="108"/>
      <c r="D234" s="192" t="s">
        <v>283</v>
      </c>
      <c r="E234" s="108"/>
      <c r="F234" s="192" t="s">
        <v>283</v>
      </c>
      <c r="G234" s="108">
        <v>1</v>
      </c>
      <c r="H234" s="192">
        <v>5.68</v>
      </c>
      <c r="I234" s="192">
        <v>5.68</v>
      </c>
      <c r="J234" s="108">
        <v>4.056114</v>
      </c>
      <c r="K234" s="109">
        <v>140.19999999999999</v>
      </c>
    </row>
    <row r="235" spans="1:11">
      <c r="A235" s="106">
        <v>10</v>
      </c>
      <c r="B235" s="108" t="s">
        <v>233</v>
      </c>
      <c r="C235" s="108">
        <v>1</v>
      </c>
      <c r="D235" s="192">
        <v>2.74</v>
      </c>
      <c r="E235" s="108"/>
      <c r="F235" s="192" t="s">
        <v>283</v>
      </c>
      <c r="G235" s="108"/>
      <c r="H235" s="192" t="s">
        <v>283</v>
      </c>
      <c r="I235" s="192">
        <v>2.74</v>
      </c>
      <c r="J235" s="108"/>
      <c r="K235" s="109"/>
    </row>
    <row r="236" spans="1:11">
      <c r="A236" s="106">
        <v>11</v>
      </c>
      <c r="B236" s="126" t="s">
        <v>194</v>
      </c>
      <c r="C236" s="108"/>
      <c r="D236" s="192" t="s">
        <v>283</v>
      </c>
      <c r="E236" s="108">
        <v>1</v>
      </c>
      <c r="F236" s="192">
        <v>0.02</v>
      </c>
      <c r="G236" s="108">
        <v>1</v>
      </c>
      <c r="H236" s="192">
        <v>15</v>
      </c>
      <c r="I236" s="192">
        <v>15.02</v>
      </c>
      <c r="J236" s="108">
        <v>1.10149958</v>
      </c>
      <c r="K236" s="109">
        <v>1363.8</v>
      </c>
    </row>
    <row r="237" spans="1:11">
      <c r="A237" s="106">
        <v>12</v>
      </c>
      <c r="B237" s="108" t="s">
        <v>211</v>
      </c>
      <c r="C237" s="108">
        <v>1</v>
      </c>
      <c r="D237" s="192">
        <v>12</v>
      </c>
      <c r="E237" s="108">
        <v>2</v>
      </c>
      <c r="F237" s="192">
        <v>3.75</v>
      </c>
      <c r="G237" s="108">
        <v>2</v>
      </c>
      <c r="H237" s="192">
        <v>0.03</v>
      </c>
      <c r="I237" s="192">
        <v>15.78</v>
      </c>
      <c r="J237" s="108"/>
      <c r="K237" s="109"/>
    </row>
    <row r="238" spans="1:11">
      <c r="A238" s="106">
        <v>13</v>
      </c>
      <c r="B238" s="108" t="s">
        <v>193</v>
      </c>
      <c r="C238" s="108"/>
      <c r="D238" s="192"/>
      <c r="E238" s="108"/>
      <c r="F238" s="192"/>
      <c r="G238" s="108"/>
      <c r="H238" s="192"/>
      <c r="I238" s="192"/>
      <c r="J238" s="108"/>
      <c r="K238" s="109"/>
    </row>
    <row r="239" spans="1:11">
      <c r="A239" s="111">
        <v>14</v>
      </c>
      <c r="B239" s="112" t="s">
        <v>185</v>
      </c>
      <c r="C239" s="108"/>
      <c r="D239" s="192"/>
      <c r="E239" s="108"/>
      <c r="F239" s="192"/>
      <c r="G239" s="108"/>
      <c r="H239" s="192"/>
      <c r="I239" s="192"/>
      <c r="J239" s="108"/>
      <c r="K239" s="109"/>
    </row>
    <row r="240" spans="1:11">
      <c r="A240" s="129" t="s">
        <v>271</v>
      </c>
      <c r="B240" s="130" t="s">
        <v>277</v>
      </c>
      <c r="C240" s="130">
        <v>82</v>
      </c>
      <c r="D240" s="193">
        <v>455.77</v>
      </c>
      <c r="E240" s="130">
        <v>63</v>
      </c>
      <c r="F240" s="193">
        <v>167.02</v>
      </c>
      <c r="G240" s="130">
        <v>49</v>
      </c>
      <c r="H240" s="193">
        <v>20.03</v>
      </c>
      <c r="I240" s="193">
        <v>579.82000000000005</v>
      </c>
      <c r="J240" s="162">
        <v>559.04999999999995</v>
      </c>
      <c r="K240" s="195">
        <v>103.7</v>
      </c>
    </row>
    <row r="241" spans="1:11">
      <c r="A241" s="106">
        <v>1</v>
      </c>
      <c r="B241" s="108" t="s">
        <v>45</v>
      </c>
      <c r="C241" s="108">
        <v>70</v>
      </c>
      <c r="D241" s="192">
        <v>352.61</v>
      </c>
      <c r="E241" s="108">
        <v>51</v>
      </c>
      <c r="F241" s="192">
        <v>118.01</v>
      </c>
      <c r="G241" s="108">
        <v>35</v>
      </c>
      <c r="H241" s="192">
        <v>15.11</v>
      </c>
      <c r="I241" s="192">
        <v>485.73</v>
      </c>
      <c r="J241" s="108">
        <v>474.07576569999998</v>
      </c>
      <c r="K241" s="109">
        <v>102.5</v>
      </c>
    </row>
    <row r="242" spans="1:11">
      <c r="A242" s="106">
        <v>2</v>
      </c>
      <c r="B242" s="108" t="s">
        <v>207</v>
      </c>
      <c r="C242" s="108">
        <v>3</v>
      </c>
      <c r="D242" s="192">
        <v>24</v>
      </c>
      <c r="E242" s="108">
        <v>3</v>
      </c>
      <c r="F242" s="192">
        <v>13.12</v>
      </c>
      <c r="G242" s="108">
        <v>2</v>
      </c>
      <c r="H242" s="192">
        <v>0.92</v>
      </c>
      <c r="I242" s="192">
        <v>38.04</v>
      </c>
      <c r="J242" s="108">
        <v>8.172822</v>
      </c>
      <c r="K242" s="109"/>
    </row>
    <row r="243" spans="1:11">
      <c r="A243" s="106">
        <v>3</v>
      </c>
      <c r="B243" s="108" t="s">
        <v>216</v>
      </c>
      <c r="C243" s="108">
        <v>1</v>
      </c>
      <c r="D243" s="192">
        <v>4.96</v>
      </c>
      <c r="E243" s="108">
        <v>1</v>
      </c>
      <c r="F243" s="192">
        <v>16</v>
      </c>
      <c r="G243" s="108"/>
      <c r="H243" s="192" t="s">
        <v>283</v>
      </c>
      <c r="I243" s="192">
        <v>20.96</v>
      </c>
      <c r="J243" s="108"/>
      <c r="K243" s="109"/>
    </row>
    <row r="244" spans="1:11">
      <c r="A244" s="106">
        <v>4</v>
      </c>
      <c r="B244" s="110" t="s">
        <v>197</v>
      </c>
      <c r="C244" s="108">
        <v>1</v>
      </c>
      <c r="D244" s="192">
        <v>1.28</v>
      </c>
      <c r="E244" s="108">
        <v>5</v>
      </c>
      <c r="F244" s="192">
        <v>3.83</v>
      </c>
      <c r="G244" s="108"/>
      <c r="H244" s="192" t="s">
        <v>283</v>
      </c>
      <c r="I244" s="192">
        <v>5.1100000000000003</v>
      </c>
      <c r="J244" s="108">
        <v>16.78</v>
      </c>
      <c r="K244" s="109"/>
    </row>
    <row r="245" spans="1:11">
      <c r="A245" s="106">
        <v>5</v>
      </c>
      <c r="B245" s="108" t="s">
        <v>208</v>
      </c>
      <c r="C245" s="108">
        <v>2</v>
      </c>
      <c r="D245" s="192">
        <v>4.47</v>
      </c>
      <c r="E245" s="108"/>
      <c r="F245" s="192" t="s">
        <v>283</v>
      </c>
      <c r="G245" s="108"/>
      <c r="H245" s="192" t="s">
        <v>283</v>
      </c>
      <c r="I245" s="192">
        <v>4.47</v>
      </c>
      <c r="J245" s="108">
        <v>1.18390068</v>
      </c>
      <c r="K245" s="109"/>
    </row>
    <row r="246" spans="1:11">
      <c r="A246" s="106">
        <v>6</v>
      </c>
      <c r="B246" s="108" t="s">
        <v>46</v>
      </c>
      <c r="C246" s="108"/>
      <c r="D246" s="192" t="s">
        <v>283</v>
      </c>
      <c r="E246" s="108"/>
      <c r="F246" s="192" t="s">
        <v>283</v>
      </c>
      <c r="G246" s="108">
        <v>3</v>
      </c>
      <c r="H246" s="192">
        <v>0.93</v>
      </c>
      <c r="I246" s="192">
        <v>0.93</v>
      </c>
      <c r="J246" s="108"/>
      <c r="K246" s="109"/>
    </row>
    <row r="247" spans="1:11">
      <c r="A247" s="106">
        <v>7</v>
      </c>
      <c r="B247" s="108" t="s">
        <v>169</v>
      </c>
      <c r="C247" s="108">
        <v>2</v>
      </c>
      <c r="D247" s="192">
        <v>0.23</v>
      </c>
      <c r="E247" s="108">
        <v>1</v>
      </c>
      <c r="F247" s="192">
        <v>0.36</v>
      </c>
      <c r="G247" s="108">
        <v>5</v>
      </c>
      <c r="H247" s="192">
        <v>0.24</v>
      </c>
      <c r="I247" s="192">
        <v>0.82</v>
      </c>
      <c r="J247" s="108">
        <v>47.032871800000002</v>
      </c>
      <c r="K247" s="109"/>
    </row>
    <row r="248" spans="1:11">
      <c r="A248" s="106">
        <v>8</v>
      </c>
      <c r="B248" s="108" t="s">
        <v>212</v>
      </c>
      <c r="C248" s="108"/>
      <c r="D248" s="192" t="s">
        <v>283</v>
      </c>
      <c r="E248" s="108"/>
      <c r="F248" s="192" t="s">
        <v>283</v>
      </c>
      <c r="G248" s="108">
        <v>3</v>
      </c>
      <c r="H248" s="192">
        <v>2.4900000000000002</v>
      </c>
      <c r="I248" s="192">
        <v>2.4900000000000002</v>
      </c>
      <c r="J248" s="108">
        <v>11.809193</v>
      </c>
      <c r="K248" s="109"/>
    </row>
    <row r="249" spans="1:11">
      <c r="A249" s="106">
        <v>9</v>
      </c>
      <c r="B249" s="108" t="s">
        <v>213</v>
      </c>
      <c r="C249" s="108"/>
      <c r="D249" s="192" t="s">
        <v>283</v>
      </c>
      <c r="E249" s="108">
        <v>1</v>
      </c>
      <c r="F249" s="192">
        <v>16.5</v>
      </c>
      <c r="G249" s="108"/>
      <c r="H249" s="192" t="s">
        <v>283</v>
      </c>
      <c r="I249" s="192">
        <v>16.5</v>
      </c>
      <c r="J249" s="108"/>
      <c r="K249" s="109"/>
    </row>
    <row r="250" spans="1:11">
      <c r="A250" s="106">
        <v>10</v>
      </c>
      <c r="B250" s="110" t="s">
        <v>189</v>
      </c>
      <c r="C250" s="108">
        <v>1</v>
      </c>
      <c r="D250" s="192">
        <v>2.65</v>
      </c>
      <c r="E250" s="108">
        <v>1</v>
      </c>
      <c r="F250" s="192">
        <v>-0.8</v>
      </c>
      <c r="G250" s="108"/>
      <c r="H250" s="192" t="s">
        <v>283</v>
      </c>
      <c r="I250" s="192">
        <v>1.85</v>
      </c>
      <c r="J250" s="108">
        <v>47.032871800000002</v>
      </c>
      <c r="K250" s="109"/>
    </row>
    <row r="251" spans="1:11">
      <c r="A251" s="106">
        <v>11</v>
      </c>
      <c r="B251" s="108" t="s">
        <v>206</v>
      </c>
      <c r="C251" s="108">
        <v>1</v>
      </c>
      <c r="D251" s="192">
        <v>2.42</v>
      </c>
      <c r="E251" s="108"/>
      <c r="F251" s="192" t="s">
        <v>283</v>
      </c>
      <c r="G251" s="108"/>
      <c r="H251" s="192" t="s">
        <v>283</v>
      </c>
      <c r="I251" s="192">
        <v>2.42</v>
      </c>
      <c r="J251" s="108"/>
      <c r="K251" s="109"/>
    </row>
    <row r="252" spans="1:11">
      <c r="A252" s="106">
        <v>12</v>
      </c>
      <c r="B252" s="108" t="s">
        <v>210</v>
      </c>
      <c r="C252" s="108">
        <v>1</v>
      </c>
      <c r="D252" s="192">
        <v>0.15</v>
      </c>
      <c r="E252" s="108"/>
      <c r="F252" s="192" t="s">
        <v>283</v>
      </c>
      <c r="G252" s="108"/>
      <c r="H252" s="192" t="s">
        <v>283</v>
      </c>
      <c r="I252" s="192">
        <v>0.15</v>
      </c>
      <c r="J252" s="108"/>
      <c r="K252" s="109"/>
    </row>
    <row r="253" spans="1:11">
      <c r="A253" s="106">
        <v>13</v>
      </c>
      <c r="B253" s="108" t="s">
        <v>209</v>
      </c>
      <c r="C253" s="108"/>
      <c r="D253" s="192" t="s">
        <v>283</v>
      </c>
      <c r="E253" s="108"/>
      <c r="F253" s="192" t="s">
        <v>283</v>
      </c>
      <c r="G253" s="108">
        <v>1</v>
      </c>
      <c r="H253" s="192">
        <v>0.34</v>
      </c>
      <c r="I253" s="192">
        <v>0.34</v>
      </c>
      <c r="J253" s="108">
        <v>0.84445194999999995</v>
      </c>
      <c r="K253" s="109"/>
    </row>
    <row r="254" spans="1:11">
      <c r="A254" s="129" t="s">
        <v>272</v>
      </c>
      <c r="B254" s="130" t="s">
        <v>278</v>
      </c>
      <c r="C254" s="130">
        <v>3</v>
      </c>
      <c r="D254" s="193">
        <v>17.18</v>
      </c>
      <c r="E254" s="130">
        <v>1</v>
      </c>
      <c r="F254" s="193">
        <v>5.69</v>
      </c>
      <c r="G254" s="130">
        <v>4</v>
      </c>
      <c r="H254" s="193">
        <v>3.42</v>
      </c>
      <c r="I254" s="193">
        <v>26.29</v>
      </c>
      <c r="J254" s="162">
        <v>57.05</v>
      </c>
      <c r="K254" s="195"/>
    </row>
    <row r="255" spans="1:11">
      <c r="A255" s="106">
        <v>1</v>
      </c>
      <c r="B255" s="108" t="s">
        <v>203</v>
      </c>
      <c r="C255" s="108">
        <v>1</v>
      </c>
      <c r="D255" s="192">
        <v>6.5</v>
      </c>
      <c r="E255" s="108"/>
      <c r="F255" s="192" t="s">
        <v>283</v>
      </c>
      <c r="G255" s="108"/>
      <c r="H255" s="192" t="s">
        <v>283</v>
      </c>
      <c r="I255" s="192">
        <v>6.5</v>
      </c>
      <c r="J255" s="108"/>
      <c r="K255" s="109"/>
    </row>
    <row r="256" spans="1:11">
      <c r="A256" s="106">
        <v>2</v>
      </c>
      <c r="B256" s="108" t="s">
        <v>175</v>
      </c>
      <c r="C256" s="108">
        <v>2</v>
      </c>
      <c r="D256" s="192">
        <v>10.68</v>
      </c>
      <c r="E256" s="108">
        <v>1</v>
      </c>
      <c r="F256" s="192">
        <v>5.69</v>
      </c>
      <c r="G256" s="108">
        <v>2</v>
      </c>
      <c r="H256" s="192">
        <v>0.31</v>
      </c>
      <c r="I256" s="192">
        <v>16.670000000000002</v>
      </c>
      <c r="J256" s="108">
        <v>57.054057999999998</v>
      </c>
      <c r="K256" s="109"/>
    </row>
    <row r="257" spans="1:11">
      <c r="A257" s="106">
        <v>3</v>
      </c>
      <c r="B257" s="108" t="s">
        <v>205</v>
      </c>
      <c r="C257" s="108"/>
      <c r="D257" s="192" t="s">
        <v>283</v>
      </c>
      <c r="E257" s="108"/>
      <c r="F257" s="192" t="s">
        <v>283</v>
      </c>
      <c r="G257" s="108">
        <v>2</v>
      </c>
      <c r="H257" s="192">
        <v>3.11</v>
      </c>
      <c r="I257" s="192">
        <v>3.11</v>
      </c>
      <c r="J257" s="108"/>
      <c r="K257" s="109"/>
    </row>
    <row r="258" spans="1:11">
      <c r="A258" s="106">
        <v>4</v>
      </c>
      <c r="B258" s="108" t="s">
        <v>47</v>
      </c>
      <c r="C258" s="108"/>
      <c r="D258" s="192"/>
      <c r="E258" s="108"/>
      <c r="F258" s="192"/>
      <c r="G258" s="108"/>
      <c r="H258" s="192"/>
      <c r="I258" s="192"/>
      <c r="J258" s="108"/>
      <c r="K258" s="109"/>
    </row>
    <row r="259" spans="1:11">
      <c r="A259" s="111">
        <v>5</v>
      </c>
      <c r="B259" s="112" t="s">
        <v>284</v>
      </c>
      <c r="C259" s="108"/>
      <c r="D259" s="192"/>
      <c r="E259" s="108"/>
      <c r="F259" s="192"/>
      <c r="G259" s="108"/>
      <c r="H259" s="192"/>
      <c r="I259" s="192"/>
      <c r="J259" s="108"/>
      <c r="K259" s="109"/>
    </row>
    <row r="260" spans="1:11">
      <c r="A260" s="204" t="s">
        <v>144</v>
      </c>
      <c r="B260" s="205"/>
      <c r="C260" s="153">
        <v>1816</v>
      </c>
      <c r="D260" s="146">
        <v>10826.88</v>
      </c>
      <c r="E260" s="153">
        <v>734</v>
      </c>
      <c r="F260" s="196">
        <v>4968</v>
      </c>
      <c r="G260" s="153">
        <v>1795</v>
      </c>
      <c r="H260" s="196">
        <v>2269.1799999999998</v>
      </c>
      <c r="I260" s="146">
        <v>18001.060000000001</v>
      </c>
      <c r="J260" s="146"/>
      <c r="K260" s="154">
        <v>110.9</v>
      </c>
    </row>
  </sheetData>
  <autoFilter ref="B32:I185"/>
  <sortState ref="A168:I227">
    <sortCondition descending="1" ref="F168:F227"/>
  </sortState>
  <dataConsolidate/>
  <mergeCells count="13">
    <mergeCell ref="A260:B260"/>
    <mergeCell ref="A187:K187"/>
    <mergeCell ref="A188:K188"/>
    <mergeCell ref="A185:B185"/>
    <mergeCell ref="A129:I129"/>
    <mergeCell ref="A128:I128"/>
    <mergeCell ref="A124:B124"/>
    <mergeCell ref="A1:I1"/>
    <mergeCell ref="A5:I5"/>
    <mergeCell ref="A6:I6"/>
    <mergeCell ref="A27:B27"/>
    <mergeCell ref="A29:I29"/>
    <mergeCell ref="A30:I30"/>
  </mergeCells>
  <conditionalFormatting sqref="B5">
    <cfRule type="duplicateValues" dxfId="176" priority="563" stopIfTrue="1"/>
    <cfRule type="duplicateValues" dxfId="175" priority="564" stopIfTrue="1"/>
  </conditionalFormatting>
  <conditionalFormatting sqref="B6">
    <cfRule type="duplicateValues" dxfId="174" priority="561" stopIfTrue="1"/>
    <cfRule type="duplicateValues" dxfId="173" priority="562" stopIfTrue="1"/>
  </conditionalFormatting>
  <conditionalFormatting sqref="B8">
    <cfRule type="duplicateValues" dxfId="172" priority="559" stopIfTrue="1"/>
    <cfRule type="duplicateValues" dxfId="171" priority="560" stopIfTrue="1"/>
  </conditionalFormatting>
  <conditionalFormatting sqref="B9">
    <cfRule type="duplicateValues" dxfId="170" priority="555" stopIfTrue="1"/>
    <cfRule type="duplicateValues" dxfId="169" priority="556" stopIfTrue="1"/>
  </conditionalFormatting>
  <conditionalFormatting sqref="B29">
    <cfRule type="duplicateValues" dxfId="168" priority="513" stopIfTrue="1"/>
    <cfRule type="duplicateValues" dxfId="167" priority="514" stopIfTrue="1"/>
  </conditionalFormatting>
  <conditionalFormatting sqref="B32">
    <cfRule type="duplicateValues" dxfId="166" priority="511" stopIfTrue="1"/>
    <cfRule type="duplicateValues" dxfId="165" priority="512" stopIfTrue="1"/>
  </conditionalFormatting>
  <conditionalFormatting sqref="B128">
    <cfRule type="duplicateValues" dxfId="164" priority="506" stopIfTrue="1"/>
    <cfRule type="duplicateValues" dxfId="163" priority="507" stopIfTrue="1"/>
  </conditionalFormatting>
  <conditionalFormatting sqref="B131">
    <cfRule type="duplicateValues" dxfId="162" priority="504" stopIfTrue="1"/>
    <cfRule type="duplicateValues" dxfId="161" priority="505" stopIfTrue="1"/>
  </conditionalFormatting>
  <conditionalFormatting sqref="B261:B65560 B51:B53 B185:B186 B130 B3:B4 B7 B27:B28 B30:B31 B124:B127 B189">
    <cfRule type="duplicateValues" dxfId="160" priority="1033" stopIfTrue="1"/>
    <cfRule type="duplicateValues" dxfId="159" priority="1034" stopIfTrue="1"/>
  </conditionalFormatting>
  <conditionalFormatting sqref="B33">
    <cfRule type="duplicateValues" dxfId="158" priority="1258" stopIfTrue="1"/>
    <cfRule type="duplicateValues" dxfId="157" priority="1259" stopIfTrue="1"/>
  </conditionalFormatting>
  <conditionalFormatting sqref="B33">
    <cfRule type="duplicateValues" dxfId="156" priority="1262" stopIfTrue="1"/>
  </conditionalFormatting>
  <conditionalFormatting sqref="B65">
    <cfRule type="duplicateValues" dxfId="155" priority="1755"/>
  </conditionalFormatting>
  <conditionalFormatting sqref="B65">
    <cfRule type="duplicateValues" dxfId="154" priority="1756" stopIfTrue="1"/>
    <cfRule type="duplicateValues" dxfId="153" priority="1757" stopIfTrue="1"/>
  </conditionalFormatting>
  <conditionalFormatting sqref="B65">
    <cfRule type="duplicateValues" dxfId="152" priority="1758" stopIfTrue="1"/>
  </conditionalFormatting>
  <conditionalFormatting sqref="B66">
    <cfRule type="duplicateValues" dxfId="151" priority="1773"/>
  </conditionalFormatting>
  <conditionalFormatting sqref="B66">
    <cfRule type="duplicateValues" dxfId="150" priority="1775" stopIfTrue="1"/>
  </conditionalFormatting>
  <conditionalFormatting sqref="B66">
    <cfRule type="duplicateValues" dxfId="149" priority="1777" stopIfTrue="1"/>
    <cfRule type="duplicateValues" dxfId="148" priority="1778" stopIfTrue="1"/>
  </conditionalFormatting>
  <conditionalFormatting sqref="B67:B69 B72">
    <cfRule type="duplicateValues" dxfId="147" priority="1793"/>
  </conditionalFormatting>
  <conditionalFormatting sqref="B67:B69 B72">
    <cfRule type="duplicateValues" dxfId="146" priority="1795" stopIfTrue="1"/>
    <cfRule type="duplicateValues" dxfId="145" priority="1796" stopIfTrue="1"/>
  </conditionalFormatting>
  <conditionalFormatting sqref="B67:B69 B72">
    <cfRule type="duplicateValues" dxfId="144" priority="1799" stopIfTrue="1"/>
  </conditionalFormatting>
  <conditionalFormatting sqref="B260">
    <cfRule type="duplicateValues" dxfId="143" priority="76" stopIfTrue="1"/>
    <cfRule type="duplicateValues" dxfId="142" priority="77" stopIfTrue="1"/>
  </conditionalFormatting>
  <conditionalFormatting sqref="B204:B259">
    <cfRule type="duplicateValues" dxfId="141" priority="1915" stopIfTrue="1"/>
  </conditionalFormatting>
  <conditionalFormatting sqref="B190:B259">
    <cfRule type="duplicateValues" dxfId="140" priority="78" stopIfTrue="1"/>
    <cfRule type="duplicateValues" dxfId="139" priority="79" stopIfTrue="1"/>
  </conditionalFormatting>
  <conditionalFormatting sqref="B191:B202">
    <cfRule type="duplicateValues" dxfId="138" priority="80" stopIfTrue="1"/>
  </conditionalFormatting>
  <conditionalFormatting sqref="B58">
    <cfRule type="duplicateValues" dxfId="137" priority="62"/>
  </conditionalFormatting>
  <conditionalFormatting sqref="B58">
    <cfRule type="duplicateValues" dxfId="136" priority="63" stopIfTrue="1"/>
    <cfRule type="duplicateValues" dxfId="135" priority="64" stopIfTrue="1"/>
  </conditionalFormatting>
  <conditionalFormatting sqref="B58">
    <cfRule type="duplicateValues" dxfId="134" priority="65" stopIfTrue="1"/>
  </conditionalFormatting>
  <conditionalFormatting sqref="B70:B71">
    <cfRule type="duplicateValues" dxfId="133" priority="58"/>
  </conditionalFormatting>
  <conditionalFormatting sqref="B70:B71">
    <cfRule type="duplicateValues" dxfId="132" priority="59" stopIfTrue="1"/>
    <cfRule type="duplicateValues" dxfId="131" priority="60" stopIfTrue="1"/>
  </conditionalFormatting>
  <conditionalFormatting sqref="B70:B71">
    <cfRule type="duplicateValues" dxfId="130" priority="61" stopIfTrue="1"/>
  </conditionalFormatting>
  <conditionalFormatting sqref="B38">
    <cfRule type="duplicateValues" dxfId="129" priority="55" stopIfTrue="1"/>
    <cfRule type="duplicateValues" dxfId="128" priority="56" stopIfTrue="1"/>
  </conditionalFormatting>
  <conditionalFormatting sqref="B38">
    <cfRule type="duplicateValues" dxfId="127" priority="57" stopIfTrue="1"/>
  </conditionalFormatting>
  <conditionalFormatting sqref="B51:B53">
    <cfRule type="duplicateValues" dxfId="126" priority="1938" stopIfTrue="1"/>
  </conditionalFormatting>
  <conditionalFormatting sqref="B10">
    <cfRule type="duplicateValues" dxfId="125" priority="45" stopIfTrue="1"/>
    <cfRule type="duplicateValues" dxfId="124" priority="46" stopIfTrue="1"/>
  </conditionalFormatting>
  <conditionalFormatting sqref="B61">
    <cfRule type="duplicateValues" dxfId="123" priority="44" stopIfTrue="1"/>
  </conditionalFormatting>
  <conditionalFormatting sqref="B61">
    <cfRule type="duplicateValues" dxfId="122" priority="42" stopIfTrue="1"/>
    <cfRule type="duplicateValues" dxfId="121" priority="43" stopIfTrue="1"/>
  </conditionalFormatting>
  <conditionalFormatting sqref="B61">
    <cfRule type="duplicateValues" dxfId="120" priority="41"/>
  </conditionalFormatting>
  <conditionalFormatting sqref="B56:B57">
    <cfRule type="duplicateValues" dxfId="119" priority="37"/>
  </conditionalFormatting>
  <conditionalFormatting sqref="B56:B57">
    <cfRule type="duplicateValues" dxfId="118" priority="38" stopIfTrue="1"/>
    <cfRule type="duplicateValues" dxfId="117" priority="39" stopIfTrue="1"/>
  </conditionalFormatting>
  <conditionalFormatting sqref="B56:B57">
    <cfRule type="duplicateValues" dxfId="116" priority="40" stopIfTrue="1"/>
  </conditionalFormatting>
  <conditionalFormatting sqref="B59">
    <cfRule type="duplicateValues" dxfId="115" priority="36" stopIfTrue="1"/>
  </conditionalFormatting>
  <conditionalFormatting sqref="B59">
    <cfRule type="duplicateValues" dxfId="114" priority="34" stopIfTrue="1"/>
    <cfRule type="duplicateValues" dxfId="113" priority="35" stopIfTrue="1"/>
  </conditionalFormatting>
  <conditionalFormatting sqref="B59">
    <cfRule type="duplicateValues" dxfId="112" priority="33"/>
  </conditionalFormatting>
  <conditionalFormatting sqref="B55">
    <cfRule type="duplicateValues" dxfId="111" priority="29"/>
  </conditionalFormatting>
  <conditionalFormatting sqref="B55">
    <cfRule type="duplicateValues" dxfId="110" priority="30" stopIfTrue="1"/>
    <cfRule type="duplicateValues" dxfId="109" priority="31" stopIfTrue="1"/>
  </conditionalFormatting>
  <conditionalFormatting sqref="B55">
    <cfRule type="duplicateValues" dxfId="108" priority="32" stopIfTrue="1"/>
  </conditionalFormatting>
  <conditionalFormatting sqref="B62:B63">
    <cfRule type="duplicateValues" dxfId="107" priority="28" stopIfTrue="1"/>
  </conditionalFormatting>
  <conditionalFormatting sqref="B62:B63">
    <cfRule type="duplicateValues" dxfId="106" priority="26" stopIfTrue="1"/>
    <cfRule type="duplicateValues" dxfId="105" priority="27" stopIfTrue="1"/>
  </conditionalFormatting>
  <conditionalFormatting sqref="B62:B63">
    <cfRule type="duplicateValues" dxfId="104" priority="25"/>
  </conditionalFormatting>
  <conditionalFormatting sqref="B54">
    <cfRule type="duplicateValues" dxfId="103" priority="19"/>
  </conditionalFormatting>
  <conditionalFormatting sqref="B54">
    <cfRule type="duplicateValues" dxfId="102" priority="20" stopIfTrue="1"/>
    <cfRule type="duplicateValues" dxfId="101" priority="21" stopIfTrue="1"/>
  </conditionalFormatting>
  <conditionalFormatting sqref="B54">
    <cfRule type="duplicateValues" dxfId="100" priority="22" stopIfTrue="1"/>
  </conditionalFormatting>
  <conditionalFormatting sqref="B60">
    <cfRule type="duplicateValues" dxfId="99" priority="18" stopIfTrue="1"/>
  </conditionalFormatting>
  <conditionalFormatting sqref="B60">
    <cfRule type="duplicateValues" dxfId="98" priority="16" stopIfTrue="1"/>
    <cfRule type="duplicateValues" dxfId="97" priority="17" stopIfTrue="1"/>
  </conditionalFormatting>
  <conditionalFormatting sqref="B60">
    <cfRule type="duplicateValues" dxfId="96" priority="15"/>
  </conditionalFormatting>
  <conditionalFormatting sqref="B64">
    <cfRule type="duplicateValues" dxfId="95" priority="11"/>
  </conditionalFormatting>
  <conditionalFormatting sqref="B64">
    <cfRule type="duplicateValues" dxfId="94" priority="12" stopIfTrue="1"/>
    <cfRule type="duplicateValues" dxfId="93" priority="13" stopIfTrue="1"/>
  </conditionalFormatting>
  <conditionalFormatting sqref="B64">
    <cfRule type="duplicateValues" dxfId="92" priority="14" stopIfTrue="1"/>
  </conditionalFormatting>
  <conditionalFormatting sqref="B73:B75 B77:B93">
    <cfRule type="duplicateValues" dxfId="91" priority="2555"/>
  </conditionalFormatting>
  <conditionalFormatting sqref="B73:B75 B77:B93">
    <cfRule type="duplicateValues" dxfId="90" priority="2557" stopIfTrue="1"/>
    <cfRule type="duplicateValues" dxfId="89" priority="2558" stopIfTrue="1"/>
  </conditionalFormatting>
  <conditionalFormatting sqref="B73:B75 B77:B93">
    <cfRule type="duplicateValues" dxfId="88" priority="2561" stopIfTrue="1"/>
  </conditionalFormatting>
  <conditionalFormatting sqref="B140:B141 B143:B184 B132:B138">
    <cfRule type="duplicateValues" dxfId="87" priority="2580" stopIfTrue="1"/>
    <cfRule type="duplicateValues" dxfId="86" priority="2581" stopIfTrue="1"/>
  </conditionalFormatting>
  <conditionalFormatting sqref="B140:B141 B143:B184 B132:B138">
    <cfRule type="duplicateValues" dxfId="85" priority="2586" stopIfTrue="1"/>
  </conditionalFormatting>
  <conditionalFormatting sqref="B26">
    <cfRule type="duplicateValues" dxfId="84" priority="2877" stopIfTrue="1"/>
    <cfRule type="duplicateValues" dxfId="83" priority="2878" stopIfTrue="1"/>
  </conditionalFormatting>
  <conditionalFormatting sqref="L26">
    <cfRule type="duplicateValues" dxfId="82" priority="2879" stopIfTrue="1"/>
    <cfRule type="duplicateValues" dxfId="81" priority="2880" stopIfTrue="1"/>
  </conditionalFormatting>
  <conditionalFormatting sqref="B43">
    <cfRule type="duplicateValues" dxfId="80" priority="1" stopIfTrue="1"/>
    <cfRule type="duplicateValues" dxfId="79" priority="2" stopIfTrue="1"/>
  </conditionalFormatting>
  <conditionalFormatting sqref="B43">
    <cfRule type="duplicateValues" dxfId="78" priority="3" stopIfTrue="1"/>
  </conditionalFormatting>
  <conditionalFormatting sqref="B45:B46">
    <cfRule type="duplicateValues" dxfId="77" priority="2913"/>
  </conditionalFormatting>
  <conditionalFormatting sqref="B45:B46">
    <cfRule type="duplicateValues" dxfId="76" priority="2914" stopIfTrue="1"/>
    <cfRule type="duplicateValues" dxfId="75" priority="2915" stopIfTrue="1"/>
  </conditionalFormatting>
  <conditionalFormatting sqref="B45:B46">
    <cfRule type="duplicateValues" dxfId="74" priority="2916" stopIfTrue="1"/>
  </conditionalFormatting>
  <pageMargins left="0.43307086614173201" right="0.43307086614173201" top="0.77559055099999996" bottom="0.511811023622047" header="0.15748031496063" footer="0.31496062992126"/>
  <pageSetup paperSize="9" scale="76" fitToHeight="0" orientation="portrait" r:id="rId1"/>
  <headerFooter>
    <oddFooter>Page &amp;P of &amp;N</oddFooter>
  </headerFooter>
  <rowBreaks count="1" manualBreakCount="1">
    <brk id="2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1"/>
  <sheetViews>
    <sheetView zoomScaleNormal="100" workbookViewId="0">
      <selection activeCell="G263" sqref="G263"/>
    </sheetView>
  </sheetViews>
  <sheetFormatPr defaultColWidth="9.109375" defaultRowHeight="15.6"/>
  <cols>
    <col min="1" max="1" width="7.44140625" style="37" customWidth="1"/>
    <col min="2" max="2" width="51" style="28" customWidth="1"/>
    <col min="3" max="3" width="14.77734375" style="26" customWidth="1"/>
    <col min="4" max="4" width="16.44140625" style="29" customWidth="1"/>
    <col min="5" max="16384" width="9.109375" style="28"/>
  </cols>
  <sheetData>
    <row r="1" spans="1:4">
      <c r="A1" s="200" t="s">
        <v>218</v>
      </c>
      <c r="B1" s="200"/>
      <c r="C1" s="200"/>
      <c r="D1" s="200"/>
    </row>
    <row r="3" spans="1:4" ht="15" customHeight="1">
      <c r="A3" s="214" t="s">
        <v>119</v>
      </c>
      <c r="B3" s="214"/>
      <c r="D3" s="27"/>
    </row>
    <row r="4" spans="1:4" ht="15" customHeight="1"/>
    <row r="5" spans="1:4" ht="15.75" customHeight="1">
      <c r="A5" s="213" t="s">
        <v>219</v>
      </c>
      <c r="B5" s="213"/>
      <c r="C5" s="213"/>
      <c r="D5" s="213"/>
    </row>
    <row r="6" spans="1:4" ht="15" customHeight="1">
      <c r="A6" s="215" t="s">
        <v>318</v>
      </c>
      <c r="B6" s="215"/>
      <c r="C6" s="215"/>
      <c r="D6" s="215"/>
    </row>
    <row r="7" spans="1:4" ht="15.75" customHeight="1"/>
    <row r="8" spans="1:4" ht="67.5" customHeight="1">
      <c r="A8" s="115" t="s">
        <v>100</v>
      </c>
      <c r="B8" s="116" t="s">
        <v>120</v>
      </c>
      <c r="C8" s="117" t="s">
        <v>220</v>
      </c>
      <c r="D8" s="118" t="s">
        <v>221</v>
      </c>
    </row>
    <row r="9" spans="1:4" ht="21.75" customHeight="1">
      <c r="A9" s="71">
        <v>1</v>
      </c>
      <c r="B9" s="78" t="s">
        <v>128</v>
      </c>
      <c r="C9" s="72">
        <v>17458</v>
      </c>
      <c r="D9" s="76">
        <v>296100.52854197001</v>
      </c>
    </row>
    <row r="10" spans="1:4" ht="21.75" customHeight="1">
      <c r="A10" s="71">
        <v>2</v>
      </c>
      <c r="B10" s="78" t="s">
        <v>259</v>
      </c>
      <c r="C10" s="72">
        <v>1171</v>
      </c>
      <c r="D10" s="76">
        <v>70590.823239069985</v>
      </c>
    </row>
    <row r="11" spans="1:4" ht="31.5" customHeight="1">
      <c r="A11" s="71">
        <v>3</v>
      </c>
      <c r="B11" s="78" t="s">
        <v>257</v>
      </c>
      <c r="C11" s="72">
        <v>196</v>
      </c>
      <c r="D11" s="76">
        <v>40783.912263339997</v>
      </c>
    </row>
    <row r="12" spans="1:4" ht="18" customHeight="1">
      <c r="A12" s="71">
        <v>4</v>
      </c>
      <c r="B12" s="78" t="s">
        <v>135</v>
      </c>
      <c r="C12" s="72">
        <v>1004</v>
      </c>
      <c r="D12" s="76">
        <v>15415.212294820001</v>
      </c>
    </row>
    <row r="13" spans="1:4" ht="27" customHeight="1">
      <c r="A13" s="71">
        <v>5</v>
      </c>
      <c r="B13" s="78" t="s">
        <v>131</v>
      </c>
      <c r="C13" s="72">
        <v>7611</v>
      </c>
      <c r="D13" s="76">
        <v>11595.65580997</v>
      </c>
    </row>
    <row r="14" spans="1:4" ht="21" customHeight="1">
      <c r="A14" s="71">
        <v>6</v>
      </c>
      <c r="B14" s="78" t="s">
        <v>136</v>
      </c>
      <c r="C14" s="72">
        <v>1836</v>
      </c>
      <c r="D14" s="76">
        <v>10976.400374099998</v>
      </c>
    </row>
    <row r="15" spans="1:4" ht="18" customHeight="1">
      <c r="A15" s="71">
        <v>7</v>
      </c>
      <c r="B15" s="78" t="s">
        <v>291</v>
      </c>
      <c r="C15" s="72">
        <v>1151</v>
      </c>
      <c r="D15" s="76">
        <v>6464.2931557700003</v>
      </c>
    </row>
    <row r="16" spans="1:4" ht="18" customHeight="1">
      <c r="A16" s="101">
        <v>8</v>
      </c>
      <c r="B16" s="78" t="s">
        <v>130</v>
      </c>
      <c r="C16" s="72">
        <v>4662</v>
      </c>
      <c r="D16" s="76">
        <v>5555.3751363199999</v>
      </c>
    </row>
    <row r="17" spans="1:7" ht="18" customHeight="1">
      <c r="A17" s="71">
        <v>9</v>
      </c>
      <c r="B17" s="102" t="s">
        <v>133</v>
      </c>
      <c r="C17" s="72">
        <v>3039</v>
      </c>
      <c r="D17" s="76">
        <v>5156.2490122699992</v>
      </c>
    </row>
    <row r="18" spans="1:7" ht="18" customHeight="1">
      <c r="A18" s="71">
        <v>10</v>
      </c>
      <c r="B18" s="78" t="s">
        <v>141</v>
      </c>
      <c r="C18" s="72">
        <v>106</v>
      </c>
      <c r="D18" s="76">
        <v>4889.1658360000001</v>
      </c>
    </row>
    <row r="19" spans="1:7" ht="18" customHeight="1">
      <c r="A19" s="71">
        <v>11</v>
      </c>
      <c r="B19" s="78" t="s">
        <v>137</v>
      </c>
      <c r="C19" s="72">
        <v>701</v>
      </c>
      <c r="D19" s="76">
        <v>4635.4169119399994</v>
      </c>
    </row>
    <row r="20" spans="1:7" ht="18" customHeight="1">
      <c r="A20" s="71">
        <v>12</v>
      </c>
      <c r="B20" s="79" t="s">
        <v>132</v>
      </c>
      <c r="C20" s="72">
        <v>536</v>
      </c>
      <c r="D20" s="76">
        <v>3867.8291218300005</v>
      </c>
      <c r="F20" s="38"/>
      <c r="G20" s="39"/>
    </row>
    <row r="21" spans="1:7" ht="18" customHeight="1">
      <c r="A21" s="71">
        <v>13</v>
      </c>
      <c r="B21" s="78" t="s">
        <v>143</v>
      </c>
      <c r="C21" s="72">
        <v>148</v>
      </c>
      <c r="D21" s="76">
        <v>3231.27631152</v>
      </c>
    </row>
    <row r="22" spans="1:7" ht="33" customHeight="1">
      <c r="A22" s="71">
        <v>14</v>
      </c>
      <c r="B22" s="78" t="s">
        <v>138</v>
      </c>
      <c r="C22" s="72">
        <v>87</v>
      </c>
      <c r="D22" s="76">
        <v>3049.1784554400001</v>
      </c>
    </row>
    <row r="23" spans="1:7" ht="18" customHeight="1">
      <c r="A23" s="71">
        <v>15</v>
      </c>
      <c r="B23" s="78" t="s">
        <v>142</v>
      </c>
      <c r="C23" s="72">
        <v>157</v>
      </c>
      <c r="D23" s="76">
        <v>1764.6361087400001</v>
      </c>
    </row>
    <row r="24" spans="1:7" ht="18" customHeight="1">
      <c r="A24" s="71">
        <v>16</v>
      </c>
      <c r="B24" s="78" t="s">
        <v>139</v>
      </c>
      <c r="C24" s="72">
        <v>656</v>
      </c>
      <c r="D24" s="76">
        <v>1086.1394443500001</v>
      </c>
    </row>
    <row r="25" spans="1:7" ht="18" customHeight="1">
      <c r="A25" s="71">
        <v>17</v>
      </c>
      <c r="B25" s="78" t="s">
        <v>134</v>
      </c>
      <c r="C25" s="72">
        <v>98</v>
      </c>
      <c r="D25" s="76">
        <v>930.44697499999995</v>
      </c>
    </row>
    <row r="26" spans="1:7" ht="18" customHeight="1">
      <c r="A26" s="71">
        <v>18</v>
      </c>
      <c r="B26" s="80" t="s">
        <v>140</v>
      </c>
      <c r="C26" s="72">
        <v>153</v>
      </c>
      <c r="D26" s="76">
        <v>927.79014400000005</v>
      </c>
    </row>
    <row r="27" spans="1:7">
      <c r="A27" s="71">
        <v>19</v>
      </c>
      <c r="B27" s="103" t="s">
        <v>222</v>
      </c>
      <c r="C27" s="72">
        <v>7</v>
      </c>
      <c r="D27" s="76">
        <v>11.071044000000001</v>
      </c>
    </row>
    <row r="28" spans="1:7" ht="17.25" customHeight="1">
      <c r="A28" s="212" t="s">
        <v>144</v>
      </c>
      <c r="B28" s="212"/>
      <c r="C28" s="73">
        <f>SUM(C9:C27)</f>
        <v>40777</v>
      </c>
      <c r="D28" s="77">
        <f>SUM(D9:D27)</f>
        <v>487031.40018044994</v>
      </c>
    </row>
    <row r="29" spans="1:7" ht="15.75" customHeight="1"/>
    <row r="30" spans="1:7" ht="12.75" customHeight="1"/>
    <row r="31" spans="1:7" ht="12.75" customHeight="1"/>
    <row r="32" spans="1:7" ht="12.75" customHeight="1"/>
    <row r="33" spans="1:4" ht="12.75" customHeight="1"/>
    <row r="34" spans="1:4" ht="24" customHeight="1">
      <c r="A34" s="213" t="s">
        <v>223</v>
      </c>
      <c r="B34" s="213"/>
      <c r="C34" s="213"/>
      <c r="D34" s="213"/>
    </row>
    <row r="35" spans="1:4" ht="12" customHeight="1">
      <c r="A35" s="216" t="str">
        <f>A6</f>
        <v>(Valid projects accumulated as of July 20, 2024)</v>
      </c>
      <c r="B35" s="216"/>
      <c r="C35" s="216"/>
      <c r="D35" s="216"/>
    </row>
    <row r="36" spans="1:4" ht="15.75" customHeight="1"/>
    <row r="37" spans="1:4" ht="55.2">
      <c r="A37" s="115" t="s">
        <v>100</v>
      </c>
      <c r="B37" s="116" t="s">
        <v>145</v>
      </c>
      <c r="C37" s="117" t="s">
        <v>220</v>
      </c>
      <c r="D37" s="118" t="s">
        <v>224</v>
      </c>
    </row>
    <row r="38" spans="1:4" ht="18" customHeight="1">
      <c r="A38" s="71">
        <v>1</v>
      </c>
      <c r="B38" s="81" t="s">
        <v>288</v>
      </c>
      <c r="C38" s="30">
        <v>10013</v>
      </c>
      <c r="D38" s="74">
        <v>87615.370033989995</v>
      </c>
    </row>
    <row r="39" spans="1:4" ht="18" customHeight="1">
      <c r="A39" s="71">
        <v>2</v>
      </c>
      <c r="B39" s="81" t="s">
        <v>0</v>
      </c>
      <c r="C39" s="30">
        <v>3742</v>
      </c>
      <c r="D39" s="74">
        <v>80736.507435639971</v>
      </c>
    </row>
    <row r="40" spans="1:4" ht="18" customHeight="1">
      <c r="A40" s="71">
        <v>3</v>
      </c>
      <c r="B40" s="81" t="s">
        <v>146</v>
      </c>
      <c r="C40" s="30">
        <v>5381</v>
      </c>
      <c r="D40" s="74">
        <v>76358.742909469991</v>
      </c>
    </row>
    <row r="41" spans="1:4" ht="18" customHeight="1">
      <c r="A41" s="71">
        <v>4</v>
      </c>
      <c r="B41" s="81" t="s">
        <v>292</v>
      </c>
      <c r="C41" s="30">
        <v>3197</v>
      </c>
      <c r="D41" s="74">
        <v>40314.966272359998</v>
      </c>
    </row>
    <row r="42" spans="1:4" ht="18" customHeight="1">
      <c r="A42" s="71">
        <v>5</v>
      </c>
      <c r="B42" s="81" t="s">
        <v>258</v>
      </c>
      <c r="C42" s="30">
        <v>2639</v>
      </c>
      <c r="D42" s="74">
        <v>36674.254932930009</v>
      </c>
    </row>
    <row r="43" spans="1:4" ht="18" customHeight="1">
      <c r="A43" s="71">
        <v>6</v>
      </c>
      <c r="B43" s="82" t="s">
        <v>147</v>
      </c>
      <c r="C43" s="30">
        <v>4754</v>
      </c>
      <c r="D43" s="74">
        <v>28551.159672890004</v>
      </c>
    </row>
    <row r="44" spans="1:4" ht="18" customHeight="1">
      <c r="A44" s="71">
        <v>7</v>
      </c>
      <c r="B44" s="81" t="s">
        <v>1</v>
      </c>
      <c r="C44" s="30">
        <v>917</v>
      </c>
      <c r="D44" s="74">
        <v>23417.548860269999</v>
      </c>
    </row>
    <row r="45" spans="1:4" ht="18" customHeight="1">
      <c r="A45" s="71">
        <v>8</v>
      </c>
      <c r="B45" s="81" t="s">
        <v>149</v>
      </c>
      <c r="C45" s="30">
        <v>444</v>
      </c>
      <c r="D45" s="74">
        <v>14596.830147680001</v>
      </c>
    </row>
    <row r="46" spans="1:4" ht="18" customHeight="1">
      <c r="A46" s="71">
        <v>9</v>
      </c>
      <c r="B46" s="81" t="s">
        <v>148</v>
      </c>
      <c r="C46" s="30">
        <v>754</v>
      </c>
      <c r="D46" s="74">
        <v>14158.579441929996</v>
      </c>
    </row>
    <row r="47" spans="1:4" ht="18" customHeight="1">
      <c r="A47" s="71">
        <v>10</v>
      </c>
      <c r="B47" s="82" t="s">
        <v>2</v>
      </c>
      <c r="C47" s="30">
        <v>746</v>
      </c>
      <c r="D47" s="74">
        <v>13023.969903610001</v>
      </c>
    </row>
    <row r="48" spans="1:4" ht="18" customHeight="1">
      <c r="A48" s="71">
        <v>11</v>
      </c>
      <c r="B48" s="81" t="s">
        <v>260</v>
      </c>
      <c r="C48" s="30">
        <v>1391</v>
      </c>
      <c r="D48" s="74">
        <v>11942.66012142</v>
      </c>
    </row>
    <row r="49" spans="1:4" ht="18" customHeight="1">
      <c r="A49" s="71">
        <v>12</v>
      </c>
      <c r="B49" s="81" t="s">
        <v>4</v>
      </c>
      <c r="C49" s="30">
        <v>498</v>
      </c>
      <c r="D49" s="74">
        <v>10668.893229700001</v>
      </c>
    </row>
    <row r="50" spans="1:4" ht="18" customHeight="1">
      <c r="A50" s="71">
        <v>13</v>
      </c>
      <c r="B50" s="81" t="s">
        <v>6</v>
      </c>
      <c r="C50" s="30">
        <v>133</v>
      </c>
      <c r="D50" s="74">
        <v>6855.1169129999998</v>
      </c>
    </row>
    <row r="51" spans="1:4" ht="18" customHeight="1">
      <c r="A51" s="71">
        <v>14</v>
      </c>
      <c r="B51" s="81" t="s">
        <v>8</v>
      </c>
      <c r="C51" s="30">
        <v>270</v>
      </c>
      <c r="D51" s="74">
        <v>4860.4954924700005</v>
      </c>
    </row>
    <row r="52" spans="1:4" ht="18" customHeight="1">
      <c r="A52" s="71">
        <v>15</v>
      </c>
      <c r="B52" s="81" t="s">
        <v>150</v>
      </c>
      <c r="C52" s="30">
        <v>575</v>
      </c>
      <c r="D52" s="74">
        <v>4426.4210850600002</v>
      </c>
    </row>
    <row r="53" spans="1:4" ht="18" customHeight="1">
      <c r="A53" s="71">
        <v>16</v>
      </c>
      <c r="B53" s="81" t="s">
        <v>152</v>
      </c>
      <c r="C53" s="30">
        <v>690</v>
      </c>
      <c r="D53" s="74">
        <v>3934.37322511</v>
      </c>
    </row>
    <row r="54" spans="1:4" ht="18" customHeight="1">
      <c r="A54" s="71">
        <v>17</v>
      </c>
      <c r="B54" s="81" t="s">
        <v>151</v>
      </c>
      <c r="C54" s="30">
        <v>473</v>
      </c>
      <c r="D54" s="74">
        <v>2744.0495656699995</v>
      </c>
    </row>
    <row r="55" spans="1:4" ht="18" customHeight="1">
      <c r="A55" s="71">
        <v>18</v>
      </c>
      <c r="B55" s="81" t="s">
        <v>9</v>
      </c>
      <c r="C55" s="30">
        <v>62</v>
      </c>
      <c r="D55" s="74">
        <v>2625.94994</v>
      </c>
    </row>
    <row r="56" spans="1:4" ht="18" customHeight="1">
      <c r="A56" s="71">
        <v>19</v>
      </c>
      <c r="B56" s="81" t="s">
        <v>7</v>
      </c>
      <c r="C56" s="30">
        <v>330</v>
      </c>
      <c r="D56" s="74">
        <v>2349.8059613</v>
      </c>
    </row>
    <row r="57" spans="1:4" ht="18" customHeight="1">
      <c r="A57" s="71">
        <v>20</v>
      </c>
      <c r="B57" s="28" t="s">
        <v>3</v>
      </c>
      <c r="C57" s="30">
        <v>655</v>
      </c>
      <c r="D57" s="74">
        <v>2056.0225952599999</v>
      </c>
    </row>
    <row r="58" spans="1:4" ht="18" customHeight="1">
      <c r="A58" s="71">
        <v>21</v>
      </c>
      <c r="B58" s="93" t="s">
        <v>241</v>
      </c>
      <c r="C58" s="30">
        <v>214</v>
      </c>
      <c r="D58" s="74">
        <v>2027.82218278</v>
      </c>
    </row>
    <row r="59" spans="1:4" ht="18" customHeight="1">
      <c r="A59" s="71">
        <v>22</v>
      </c>
      <c r="B59" s="93" t="s">
        <v>153</v>
      </c>
      <c r="C59" s="30">
        <v>170</v>
      </c>
      <c r="D59" s="74">
        <v>1982.96552638</v>
      </c>
    </row>
    <row r="60" spans="1:4" ht="18" customHeight="1">
      <c r="A60" s="71">
        <v>23</v>
      </c>
      <c r="B60" s="81" t="s">
        <v>161</v>
      </c>
      <c r="C60" s="30">
        <v>41</v>
      </c>
      <c r="D60" s="74">
        <v>1737.18147249</v>
      </c>
    </row>
    <row r="61" spans="1:4" ht="18" customHeight="1">
      <c r="A61" s="71">
        <v>24</v>
      </c>
      <c r="B61" s="83" t="s">
        <v>154</v>
      </c>
      <c r="C61" s="30">
        <v>97</v>
      </c>
      <c r="D61" s="74">
        <v>1099.7223828699998</v>
      </c>
    </row>
    <row r="62" spans="1:4" ht="18" customHeight="1">
      <c r="A62" s="71">
        <v>25</v>
      </c>
      <c r="B62" s="81" t="s">
        <v>155</v>
      </c>
      <c r="C62" s="30">
        <v>413</v>
      </c>
      <c r="D62" s="74">
        <v>1030.7844173800001</v>
      </c>
    </row>
    <row r="63" spans="1:4" ht="18" customHeight="1">
      <c r="A63" s="71">
        <v>26</v>
      </c>
      <c r="B63" s="81" t="s">
        <v>158</v>
      </c>
      <c r="C63" s="30">
        <v>188</v>
      </c>
      <c r="D63" s="74">
        <v>988.73245440999995</v>
      </c>
    </row>
    <row r="64" spans="1:4" ht="18" customHeight="1">
      <c r="A64" s="71">
        <v>27</v>
      </c>
      <c r="B64" s="81" t="s">
        <v>49</v>
      </c>
      <c r="C64" s="30">
        <v>21</v>
      </c>
      <c r="D64" s="74">
        <v>988.35799999999995</v>
      </c>
    </row>
    <row r="65" spans="1:4" ht="18" customHeight="1">
      <c r="A65" s="71">
        <v>28</v>
      </c>
      <c r="B65" s="81" t="s">
        <v>13</v>
      </c>
      <c r="C65" s="30">
        <v>156</v>
      </c>
      <c r="D65" s="74">
        <v>988.28929800000003</v>
      </c>
    </row>
    <row r="66" spans="1:4" ht="18" customHeight="1">
      <c r="A66" s="71">
        <v>29</v>
      </c>
      <c r="B66" s="81" t="s">
        <v>156</v>
      </c>
      <c r="C66" s="30">
        <v>110</v>
      </c>
      <c r="D66" s="74">
        <v>742.450244</v>
      </c>
    </row>
    <row r="67" spans="1:4" ht="18" customHeight="1">
      <c r="A67" s="71">
        <v>30</v>
      </c>
      <c r="B67" s="81" t="s">
        <v>26</v>
      </c>
      <c r="C67" s="30">
        <v>116</v>
      </c>
      <c r="D67" s="74">
        <v>662.10283200000003</v>
      </c>
    </row>
    <row r="68" spans="1:4" ht="18" customHeight="1">
      <c r="A68" s="100">
        <v>31</v>
      </c>
      <c r="B68" s="82" t="s">
        <v>15</v>
      </c>
      <c r="C68" s="30">
        <v>98</v>
      </c>
      <c r="D68" s="74">
        <v>609.45666480999989</v>
      </c>
    </row>
    <row r="69" spans="1:4" ht="18" customHeight="1">
      <c r="A69" s="71">
        <v>32</v>
      </c>
      <c r="B69" s="83" t="s">
        <v>51</v>
      </c>
      <c r="C69" s="30">
        <v>13</v>
      </c>
      <c r="D69" s="74">
        <v>587.43466699999999</v>
      </c>
    </row>
    <row r="70" spans="1:4" ht="18" customHeight="1">
      <c r="A70" s="71">
        <v>33</v>
      </c>
      <c r="B70" s="81" t="s">
        <v>18</v>
      </c>
      <c r="C70" s="30">
        <v>152</v>
      </c>
      <c r="D70" s="74">
        <v>519.40207802999998</v>
      </c>
    </row>
    <row r="71" spans="1:4" ht="18" customHeight="1">
      <c r="A71" s="71">
        <v>34</v>
      </c>
      <c r="B71" s="81" t="s">
        <v>244</v>
      </c>
      <c r="C71" s="30">
        <v>25</v>
      </c>
      <c r="D71" s="74">
        <v>469.39490699999999</v>
      </c>
    </row>
    <row r="72" spans="1:4" ht="18" customHeight="1">
      <c r="A72" s="71">
        <v>35</v>
      </c>
      <c r="B72" s="81" t="s">
        <v>166</v>
      </c>
      <c r="C72" s="30">
        <v>32</v>
      </c>
      <c r="D72" s="74">
        <v>465.86451099999999</v>
      </c>
    </row>
    <row r="73" spans="1:4" ht="18" customHeight="1">
      <c r="A73" s="71">
        <v>36</v>
      </c>
      <c r="B73" s="81" t="s">
        <v>50</v>
      </c>
      <c r="C73" s="30">
        <v>66</v>
      </c>
      <c r="D73" s="74">
        <v>440.84775300000001</v>
      </c>
    </row>
    <row r="74" spans="1:4" ht="18" customHeight="1">
      <c r="A74" s="71">
        <v>37</v>
      </c>
      <c r="B74" s="81" t="s">
        <v>11</v>
      </c>
      <c r="C74" s="30">
        <v>24</v>
      </c>
      <c r="D74" s="74">
        <v>342.18158899999997</v>
      </c>
    </row>
    <row r="75" spans="1:4" ht="18" customHeight="1">
      <c r="A75" s="71">
        <v>38</v>
      </c>
      <c r="B75" s="81" t="s">
        <v>10</v>
      </c>
      <c r="C75" s="30">
        <v>35</v>
      </c>
      <c r="D75" s="74">
        <v>313.41744699999998</v>
      </c>
    </row>
    <row r="76" spans="1:4" ht="18" customHeight="1">
      <c r="A76" s="71">
        <v>39</v>
      </c>
      <c r="B76" s="81" t="s">
        <v>24</v>
      </c>
      <c r="C76" s="30">
        <v>56</v>
      </c>
      <c r="D76" s="74">
        <v>208.64200697000001</v>
      </c>
    </row>
    <row r="77" spans="1:4" ht="18" customHeight="1">
      <c r="A77" s="71">
        <v>40</v>
      </c>
      <c r="B77" s="81" t="s">
        <v>246</v>
      </c>
      <c r="C77" s="30">
        <v>58</v>
      </c>
      <c r="D77" s="74">
        <v>194.36112900000001</v>
      </c>
    </row>
    <row r="78" spans="1:4" ht="18" customHeight="1">
      <c r="A78" s="71">
        <v>41</v>
      </c>
      <c r="B78" s="81" t="s">
        <v>247</v>
      </c>
      <c r="C78" s="30">
        <v>19</v>
      </c>
      <c r="D78" s="74">
        <v>193.568389</v>
      </c>
    </row>
    <row r="79" spans="1:4" ht="18" customHeight="1">
      <c r="A79" s="71">
        <v>42</v>
      </c>
      <c r="B79" s="82" t="s">
        <v>5</v>
      </c>
      <c r="C79" s="30">
        <v>24</v>
      </c>
      <c r="D79" s="74">
        <v>180.09</v>
      </c>
    </row>
    <row r="80" spans="1:4" ht="18" customHeight="1">
      <c r="A80" s="71">
        <v>43</v>
      </c>
      <c r="B80" s="81" t="s">
        <v>52</v>
      </c>
      <c r="C80" s="30">
        <v>2</v>
      </c>
      <c r="D80" s="74">
        <v>172</v>
      </c>
    </row>
    <row r="81" spans="1:4" ht="18" customHeight="1">
      <c r="A81" s="71">
        <v>44</v>
      </c>
      <c r="B81" s="81" t="s">
        <v>16</v>
      </c>
      <c r="C81" s="30">
        <v>44</v>
      </c>
      <c r="D81" s="74">
        <v>153.52275499999999</v>
      </c>
    </row>
    <row r="82" spans="1:4" ht="18" customHeight="1">
      <c r="A82" s="71">
        <v>45</v>
      </c>
      <c r="B82" s="81" t="s">
        <v>159</v>
      </c>
      <c r="C82" s="30">
        <v>48</v>
      </c>
      <c r="D82" s="74">
        <v>151.31232800000001</v>
      </c>
    </row>
    <row r="83" spans="1:4" ht="18" customHeight="1">
      <c r="A83" s="71">
        <v>46</v>
      </c>
      <c r="B83" s="81" t="s">
        <v>157</v>
      </c>
      <c r="C83" s="30">
        <v>97</v>
      </c>
      <c r="D83" s="74">
        <v>143.88012699999999</v>
      </c>
    </row>
    <row r="84" spans="1:4" ht="18" customHeight="1">
      <c r="A84" s="71">
        <v>47</v>
      </c>
      <c r="B84" s="81" t="s">
        <v>32</v>
      </c>
      <c r="C84" s="30">
        <v>16</v>
      </c>
      <c r="D84" s="74">
        <v>140.88177400000001</v>
      </c>
    </row>
    <row r="85" spans="1:4" ht="18" customHeight="1">
      <c r="A85" s="71">
        <v>48</v>
      </c>
      <c r="B85" s="81" t="s">
        <v>53</v>
      </c>
      <c r="C85" s="30">
        <v>10</v>
      </c>
      <c r="D85" s="74">
        <v>133.750103</v>
      </c>
    </row>
    <row r="86" spans="1:4" ht="18" customHeight="1">
      <c r="A86" s="71">
        <v>49</v>
      </c>
      <c r="B86" s="81" t="s">
        <v>54</v>
      </c>
      <c r="C86" s="30">
        <v>4</v>
      </c>
      <c r="D86" s="74">
        <v>118.4</v>
      </c>
    </row>
    <row r="87" spans="1:4" ht="18" customHeight="1">
      <c r="A87" s="71">
        <v>50</v>
      </c>
      <c r="B87" s="81" t="s">
        <v>262</v>
      </c>
      <c r="C87" s="30">
        <v>41</v>
      </c>
      <c r="D87" s="74">
        <v>92.383690000000001</v>
      </c>
    </row>
    <row r="88" spans="1:4" ht="18" customHeight="1">
      <c r="A88" s="71">
        <v>51</v>
      </c>
      <c r="B88" s="81" t="s">
        <v>248</v>
      </c>
      <c r="C88" s="30">
        <v>35</v>
      </c>
      <c r="D88" s="74">
        <v>76.745340999999996</v>
      </c>
    </row>
    <row r="89" spans="1:4" ht="18" customHeight="1">
      <c r="A89" s="71">
        <v>52</v>
      </c>
      <c r="B89" s="82" t="s">
        <v>167</v>
      </c>
      <c r="C89" s="30">
        <v>43</v>
      </c>
      <c r="D89" s="74">
        <v>74.110513999999995</v>
      </c>
    </row>
    <row r="90" spans="1:4" ht="18" customHeight="1">
      <c r="A90" s="71">
        <v>53</v>
      </c>
      <c r="B90" s="82" t="s">
        <v>38</v>
      </c>
      <c r="C90" s="30">
        <v>22</v>
      </c>
      <c r="D90" s="74">
        <v>72.359854999999996</v>
      </c>
    </row>
    <row r="91" spans="1:4" ht="18" customHeight="1">
      <c r="A91" s="71">
        <v>54</v>
      </c>
      <c r="B91" s="81" t="s">
        <v>225</v>
      </c>
      <c r="C91" s="30">
        <v>11</v>
      </c>
      <c r="D91" s="74">
        <v>71.128528000000003</v>
      </c>
    </row>
    <row r="92" spans="1:4" ht="18" customHeight="1">
      <c r="A92" s="71">
        <v>55</v>
      </c>
      <c r="B92" s="81" t="s">
        <v>25</v>
      </c>
      <c r="C92" s="30">
        <v>41</v>
      </c>
      <c r="D92" s="74">
        <v>60.823493579999997</v>
      </c>
    </row>
    <row r="93" spans="1:4" ht="18" customHeight="1">
      <c r="A93" s="71">
        <v>56</v>
      </c>
      <c r="B93" s="81" t="s">
        <v>56</v>
      </c>
      <c r="C93" s="30">
        <v>4</v>
      </c>
      <c r="D93" s="74">
        <v>56.703420000000001</v>
      </c>
    </row>
    <row r="94" spans="1:4" ht="18" customHeight="1">
      <c r="A94" s="71">
        <v>57</v>
      </c>
      <c r="B94" s="81" t="s">
        <v>59</v>
      </c>
      <c r="C94" s="30">
        <v>14</v>
      </c>
      <c r="D94" s="74">
        <v>52.49</v>
      </c>
    </row>
    <row r="95" spans="1:4" ht="18" customHeight="1">
      <c r="A95" s="71">
        <v>58</v>
      </c>
      <c r="B95" s="81" t="s">
        <v>163</v>
      </c>
      <c r="C95" s="30">
        <v>36</v>
      </c>
      <c r="D95" s="74">
        <v>48.396008689999995</v>
      </c>
    </row>
    <row r="96" spans="1:4" ht="18" customHeight="1">
      <c r="A96" s="71">
        <v>59</v>
      </c>
      <c r="B96" s="81" t="s">
        <v>57</v>
      </c>
      <c r="C96" s="30">
        <v>4</v>
      </c>
      <c r="D96" s="74">
        <v>47.6</v>
      </c>
    </row>
    <row r="97" spans="1:4" ht="18" customHeight="1">
      <c r="A97" s="71">
        <v>60</v>
      </c>
      <c r="B97" s="81" t="s">
        <v>14</v>
      </c>
      <c r="C97" s="30">
        <v>75</v>
      </c>
      <c r="D97" s="74">
        <v>45.090921000000002</v>
      </c>
    </row>
    <row r="98" spans="1:4" ht="18" customHeight="1">
      <c r="A98" s="71">
        <v>61</v>
      </c>
      <c r="B98" s="81" t="s">
        <v>58</v>
      </c>
      <c r="C98" s="30">
        <v>1</v>
      </c>
      <c r="D98" s="74">
        <v>45</v>
      </c>
    </row>
    <row r="99" spans="1:4" ht="18" customHeight="1">
      <c r="A99" s="71">
        <v>62</v>
      </c>
      <c r="B99" s="81" t="s">
        <v>22</v>
      </c>
      <c r="C99" s="30">
        <v>31</v>
      </c>
      <c r="D99" s="74">
        <v>42.9356638</v>
      </c>
    </row>
    <row r="100" spans="1:4" ht="18" customHeight="1">
      <c r="A100" s="71">
        <v>63</v>
      </c>
      <c r="B100" s="81" t="s">
        <v>68</v>
      </c>
      <c r="C100" s="30">
        <v>5</v>
      </c>
      <c r="D100" s="74">
        <v>42.448756209999999</v>
      </c>
    </row>
    <row r="101" spans="1:4" ht="18" customHeight="1">
      <c r="A101" s="71">
        <v>64</v>
      </c>
      <c r="B101" s="81" t="s">
        <v>94</v>
      </c>
      <c r="C101" s="30">
        <v>1</v>
      </c>
      <c r="D101" s="74">
        <v>40.772531999999998</v>
      </c>
    </row>
    <row r="102" spans="1:4" ht="18" customHeight="1">
      <c r="A102" s="71">
        <v>65</v>
      </c>
      <c r="B102" s="81" t="s">
        <v>20</v>
      </c>
      <c r="C102" s="30">
        <v>4</v>
      </c>
      <c r="D102" s="74">
        <v>39.905000000000001</v>
      </c>
    </row>
    <row r="103" spans="1:4" ht="18" customHeight="1">
      <c r="A103" s="71">
        <v>66</v>
      </c>
      <c r="B103" s="81" t="s">
        <v>60</v>
      </c>
      <c r="C103" s="30">
        <v>9</v>
      </c>
      <c r="D103" s="74">
        <v>38.076000000000001</v>
      </c>
    </row>
    <row r="104" spans="1:4" ht="18" customHeight="1">
      <c r="A104" s="71">
        <v>67</v>
      </c>
      <c r="B104" s="81" t="s">
        <v>40</v>
      </c>
      <c r="C104" s="30">
        <v>4</v>
      </c>
      <c r="D104" s="74">
        <v>35.252552000000001</v>
      </c>
    </row>
    <row r="105" spans="1:4" ht="18" customHeight="1">
      <c r="A105" s="71">
        <v>68</v>
      </c>
      <c r="B105" s="81" t="s">
        <v>61</v>
      </c>
      <c r="C105" s="30">
        <v>1</v>
      </c>
      <c r="D105" s="74">
        <v>35</v>
      </c>
    </row>
    <row r="106" spans="1:4" ht="18" customHeight="1">
      <c r="A106" s="71">
        <v>69</v>
      </c>
      <c r="B106" s="81" t="s">
        <v>62</v>
      </c>
      <c r="C106" s="30">
        <v>14</v>
      </c>
      <c r="D106" s="74">
        <v>31.320467000000001</v>
      </c>
    </row>
    <row r="107" spans="1:4" ht="18" customHeight="1">
      <c r="A107" s="71">
        <v>70</v>
      </c>
      <c r="B107" s="81" t="s">
        <v>300</v>
      </c>
      <c r="C107" s="30">
        <v>28</v>
      </c>
      <c r="D107" s="74">
        <v>30.613591010000004</v>
      </c>
    </row>
    <row r="108" spans="1:4" ht="18" customHeight="1">
      <c r="A108" s="71">
        <v>71</v>
      </c>
      <c r="B108" s="84" t="s">
        <v>249</v>
      </c>
      <c r="C108" s="30">
        <v>6</v>
      </c>
      <c r="D108" s="74">
        <v>27.283180999999999</v>
      </c>
    </row>
    <row r="109" spans="1:4" ht="18" customHeight="1">
      <c r="A109" s="71">
        <v>72</v>
      </c>
      <c r="B109" s="81" t="s">
        <v>66</v>
      </c>
      <c r="C109" s="30">
        <v>4</v>
      </c>
      <c r="D109" s="74">
        <v>22.58</v>
      </c>
    </row>
    <row r="110" spans="1:4" ht="18" customHeight="1">
      <c r="A110" s="71">
        <v>73</v>
      </c>
      <c r="B110" s="81" t="s">
        <v>63</v>
      </c>
      <c r="C110" s="30">
        <v>2</v>
      </c>
      <c r="D110" s="74">
        <v>22.5</v>
      </c>
    </row>
    <row r="111" spans="1:4" ht="18" customHeight="1">
      <c r="A111" s="71">
        <v>74</v>
      </c>
      <c r="B111" s="81" t="s">
        <v>42</v>
      </c>
      <c r="C111" s="30">
        <v>8</v>
      </c>
      <c r="D111" s="74">
        <v>21.108302999999999</v>
      </c>
    </row>
    <row r="112" spans="1:4" ht="18" customHeight="1">
      <c r="A112" s="71">
        <v>75</v>
      </c>
      <c r="B112" s="81" t="s">
        <v>64</v>
      </c>
      <c r="C112" s="30">
        <v>3</v>
      </c>
      <c r="D112" s="74">
        <v>20.774493</v>
      </c>
    </row>
    <row r="113" spans="1:4" ht="18" customHeight="1">
      <c r="A113" s="71">
        <v>76</v>
      </c>
      <c r="B113" s="81" t="s">
        <v>23</v>
      </c>
      <c r="C113" s="30">
        <v>3</v>
      </c>
      <c r="D113" s="74">
        <v>20.315000000000001</v>
      </c>
    </row>
    <row r="114" spans="1:4" ht="18" customHeight="1">
      <c r="A114" s="71">
        <v>77</v>
      </c>
      <c r="B114" s="81" t="s">
        <v>65</v>
      </c>
      <c r="C114" s="30">
        <v>4</v>
      </c>
      <c r="D114" s="74">
        <v>16.598061999999999</v>
      </c>
    </row>
    <row r="115" spans="1:4" ht="18" customHeight="1">
      <c r="A115" s="71">
        <v>78</v>
      </c>
      <c r="B115" s="81" t="s">
        <v>67</v>
      </c>
      <c r="C115" s="30">
        <v>2</v>
      </c>
      <c r="D115" s="74">
        <v>10.278</v>
      </c>
    </row>
    <row r="116" spans="1:4" ht="18" customHeight="1">
      <c r="A116" s="71">
        <v>79</v>
      </c>
      <c r="B116" s="81" t="s">
        <v>227</v>
      </c>
      <c r="C116" s="30">
        <v>8</v>
      </c>
      <c r="D116" s="74">
        <v>8.5663990000000005</v>
      </c>
    </row>
    <row r="117" spans="1:4" ht="18" customHeight="1">
      <c r="A117" s="71">
        <v>80</v>
      </c>
      <c r="B117" s="81" t="s">
        <v>31</v>
      </c>
      <c r="C117" s="30">
        <v>2</v>
      </c>
      <c r="D117" s="74">
        <v>8.0431500000000007</v>
      </c>
    </row>
    <row r="118" spans="1:4" ht="18" customHeight="1">
      <c r="A118" s="71">
        <v>81</v>
      </c>
      <c r="B118" s="81" t="s">
        <v>226</v>
      </c>
      <c r="C118" s="30">
        <v>5</v>
      </c>
      <c r="D118" s="74">
        <v>7.2798999999999996</v>
      </c>
    </row>
    <row r="119" spans="1:4" ht="18" customHeight="1">
      <c r="A119" s="71">
        <v>82</v>
      </c>
      <c r="B119" s="81" t="s">
        <v>70</v>
      </c>
      <c r="C119" s="30">
        <v>4</v>
      </c>
      <c r="D119" s="74">
        <v>5.7362320000000002</v>
      </c>
    </row>
    <row r="120" spans="1:4" ht="18" customHeight="1">
      <c r="A120" s="71">
        <v>83</v>
      </c>
      <c r="B120" s="81" t="s">
        <v>312</v>
      </c>
      <c r="C120" s="30">
        <v>1</v>
      </c>
      <c r="D120" s="74">
        <v>5</v>
      </c>
    </row>
    <row r="121" spans="1:4" ht="18" customHeight="1">
      <c r="A121" s="71">
        <v>84</v>
      </c>
      <c r="B121" s="81" t="s">
        <v>285</v>
      </c>
      <c r="C121" s="30">
        <v>1</v>
      </c>
      <c r="D121" s="74">
        <v>4</v>
      </c>
    </row>
    <row r="122" spans="1:4" ht="18" customHeight="1">
      <c r="A122" s="71">
        <v>85</v>
      </c>
      <c r="B122" s="81" t="s">
        <v>17</v>
      </c>
      <c r="C122" s="30">
        <v>42</v>
      </c>
      <c r="D122" s="74">
        <v>3.908207</v>
      </c>
    </row>
    <row r="123" spans="1:4" ht="18" customHeight="1">
      <c r="A123" s="71">
        <v>86</v>
      </c>
      <c r="B123" s="81" t="s">
        <v>36</v>
      </c>
      <c r="C123" s="30">
        <v>7</v>
      </c>
      <c r="D123" s="74">
        <v>3.8475060000000001</v>
      </c>
    </row>
    <row r="124" spans="1:4" ht="18" customHeight="1">
      <c r="A124" s="71">
        <v>87</v>
      </c>
      <c r="B124" s="81" t="s">
        <v>69</v>
      </c>
      <c r="C124" s="30">
        <v>1</v>
      </c>
      <c r="D124" s="74">
        <v>3.8</v>
      </c>
    </row>
    <row r="125" spans="1:4" ht="18" customHeight="1">
      <c r="A125" s="71">
        <v>88</v>
      </c>
      <c r="B125" s="81" t="s">
        <v>252</v>
      </c>
      <c r="C125" s="30">
        <v>1</v>
      </c>
      <c r="D125" s="74">
        <v>3.225806</v>
      </c>
    </row>
    <row r="126" spans="1:4" ht="18" customHeight="1">
      <c r="A126" s="71">
        <v>89</v>
      </c>
      <c r="B126" s="81" t="s">
        <v>71</v>
      </c>
      <c r="C126" s="30">
        <v>2</v>
      </c>
      <c r="D126" s="74">
        <v>3.1</v>
      </c>
    </row>
    <row r="127" spans="1:4" ht="18" customHeight="1">
      <c r="A127" s="71">
        <v>90</v>
      </c>
      <c r="B127" s="81" t="s">
        <v>162</v>
      </c>
      <c r="C127" s="30">
        <v>22</v>
      </c>
      <c r="D127" s="74">
        <v>2.8710100000000001</v>
      </c>
    </row>
    <row r="128" spans="1:4" ht="18" customHeight="1">
      <c r="A128" s="71">
        <v>91</v>
      </c>
      <c r="B128" s="81" t="s">
        <v>43</v>
      </c>
      <c r="C128" s="30">
        <v>9</v>
      </c>
      <c r="D128" s="74">
        <v>2.8023669999999998</v>
      </c>
    </row>
    <row r="129" spans="1:4" ht="18" customHeight="1">
      <c r="A129" s="71">
        <v>92</v>
      </c>
      <c r="B129" s="81" t="s">
        <v>55</v>
      </c>
      <c r="C129" s="30">
        <v>2</v>
      </c>
      <c r="D129" s="74">
        <v>2.75</v>
      </c>
    </row>
    <row r="130" spans="1:4" ht="18" customHeight="1">
      <c r="A130" s="71">
        <v>93</v>
      </c>
      <c r="B130" s="81" t="s">
        <v>72</v>
      </c>
      <c r="C130" s="30">
        <v>3</v>
      </c>
      <c r="D130" s="74">
        <v>2.27</v>
      </c>
    </row>
    <row r="131" spans="1:4" ht="18" customHeight="1">
      <c r="A131" s="71">
        <v>94</v>
      </c>
      <c r="B131" s="81" t="s">
        <v>44</v>
      </c>
      <c r="C131" s="30">
        <v>6</v>
      </c>
      <c r="D131" s="74">
        <v>1.681643</v>
      </c>
    </row>
    <row r="132" spans="1:4" ht="18" customHeight="1">
      <c r="A132" s="71">
        <v>95</v>
      </c>
      <c r="B132" s="82" t="s">
        <v>73</v>
      </c>
      <c r="C132" s="30">
        <v>2</v>
      </c>
      <c r="D132" s="74">
        <v>1.5845</v>
      </c>
    </row>
    <row r="133" spans="1:4" ht="18" customHeight="1">
      <c r="A133" s="71">
        <v>96</v>
      </c>
      <c r="B133" s="81" t="s">
        <v>74</v>
      </c>
      <c r="C133" s="30">
        <v>3</v>
      </c>
      <c r="D133" s="74">
        <v>1.4043000000000001</v>
      </c>
    </row>
    <row r="134" spans="1:4" ht="18" customHeight="1">
      <c r="A134" s="71">
        <v>97</v>
      </c>
      <c r="B134" s="81" t="s">
        <v>21</v>
      </c>
      <c r="C134" s="30">
        <v>6</v>
      </c>
      <c r="D134" s="74">
        <v>1.2845420000000001</v>
      </c>
    </row>
    <row r="135" spans="1:4" ht="18" customHeight="1">
      <c r="A135" s="71">
        <v>98</v>
      </c>
      <c r="B135" s="81" t="s">
        <v>242</v>
      </c>
      <c r="C135" s="30">
        <v>1</v>
      </c>
      <c r="D135" s="74">
        <v>1.239743</v>
      </c>
    </row>
    <row r="136" spans="1:4" ht="18" customHeight="1">
      <c r="A136" s="71">
        <v>99</v>
      </c>
      <c r="B136" s="81" t="s">
        <v>228</v>
      </c>
      <c r="C136" s="30">
        <v>5</v>
      </c>
      <c r="D136" s="74">
        <v>1.2</v>
      </c>
    </row>
    <row r="137" spans="1:4" ht="18" customHeight="1">
      <c r="A137" s="71">
        <v>100</v>
      </c>
      <c r="B137" s="81" t="s">
        <v>266</v>
      </c>
      <c r="C137" s="30">
        <v>3</v>
      </c>
      <c r="D137" s="74">
        <v>1.1533260000000001</v>
      </c>
    </row>
    <row r="138" spans="1:4" ht="18" customHeight="1">
      <c r="A138" s="71">
        <v>101</v>
      </c>
      <c r="B138" s="81" t="s">
        <v>229</v>
      </c>
      <c r="C138" s="30">
        <v>4</v>
      </c>
      <c r="D138" s="74">
        <v>1.1100000000000001</v>
      </c>
    </row>
    <row r="139" spans="1:4" ht="18" customHeight="1">
      <c r="A139" s="71">
        <v>102</v>
      </c>
      <c r="B139" s="81" t="s">
        <v>76</v>
      </c>
      <c r="C139" s="30">
        <v>5</v>
      </c>
      <c r="D139" s="74">
        <v>1.0842695099999999</v>
      </c>
    </row>
    <row r="140" spans="1:4" ht="18" customHeight="1">
      <c r="A140" s="71">
        <v>103</v>
      </c>
      <c r="B140" s="81" t="s">
        <v>250</v>
      </c>
      <c r="C140" s="30">
        <v>3</v>
      </c>
      <c r="D140" s="74">
        <v>1.07</v>
      </c>
    </row>
    <row r="141" spans="1:4" ht="18" customHeight="1">
      <c r="A141" s="71">
        <v>104</v>
      </c>
      <c r="B141" s="81" t="s">
        <v>75</v>
      </c>
      <c r="C141" s="30">
        <v>2</v>
      </c>
      <c r="D141" s="74">
        <v>1.0149999999999999</v>
      </c>
    </row>
    <row r="142" spans="1:4" ht="18" customHeight="1">
      <c r="A142" s="71">
        <v>105</v>
      </c>
      <c r="B142" s="81" t="s">
        <v>28</v>
      </c>
      <c r="C142" s="30">
        <v>5</v>
      </c>
      <c r="D142" s="74">
        <v>1.003787</v>
      </c>
    </row>
    <row r="143" spans="1:4" ht="18" customHeight="1">
      <c r="A143" s="71">
        <v>106</v>
      </c>
      <c r="B143" s="81" t="s">
        <v>33</v>
      </c>
      <c r="C143" s="30">
        <v>20</v>
      </c>
      <c r="D143" s="74">
        <v>0.980688</v>
      </c>
    </row>
    <row r="144" spans="1:4" ht="18" customHeight="1">
      <c r="A144" s="71">
        <v>107</v>
      </c>
      <c r="B144" s="81" t="s">
        <v>160</v>
      </c>
      <c r="C144" s="30">
        <v>20</v>
      </c>
      <c r="D144" s="74">
        <v>0.87515200000000004</v>
      </c>
    </row>
    <row r="145" spans="1:4" ht="18" customHeight="1">
      <c r="A145" s="71">
        <v>108</v>
      </c>
      <c r="B145" s="83" t="s">
        <v>164</v>
      </c>
      <c r="C145" s="30">
        <v>8</v>
      </c>
      <c r="D145" s="74">
        <v>0.82611859999999993</v>
      </c>
    </row>
    <row r="146" spans="1:4" ht="18" customHeight="1">
      <c r="A146" s="71">
        <v>109</v>
      </c>
      <c r="B146" s="83" t="s">
        <v>95</v>
      </c>
      <c r="C146" s="30">
        <v>3</v>
      </c>
      <c r="D146" s="74">
        <v>0.71</v>
      </c>
    </row>
    <row r="147" spans="1:4" ht="18" customHeight="1">
      <c r="A147" s="71">
        <v>110</v>
      </c>
      <c r="B147" s="82" t="s">
        <v>12</v>
      </c>
      <c r="C147" s="30">
        <v>7</v>
      </c>
      <c r="D147" s="74">
        <v>0.70908700000000002</v>
      </c>
    </row>
    <row r="148" spans="1:4" ht="18" customHeight="1">
      <c r="A148" s="71">
        <v>111</v>
      </c>
      <c r="B148" s="81" t="s">
        <v>27</v>
      </c>
      <c r="C148" s="30">
        <v>6</v>
      </c>
      <c r="D148" s="74">
        <v>0.56370699999999996</v>
      </c>
    </row>
    <row r="149" spans="1:4" ht="18" customHeight="1">
      <c r="A149" s="71">
        <v>112</v>
      </c>
      <c r="B149" s="81" t="s">
        <v>34</v>
      </c>
      <c r="C149" s="30">
        <v>3</v>
      </c>
      <c r="D149" s="74">
        <v>0.52214300000000002</v>
      </c>
    </row>
    <row r="150" spans="1:4" ht="18" customHeight="1">
      <c r="A150" s="71">
        <v>113</v>
      </c>
      <c r="B150" s="81" t="s">
        <v>77</v>
      </c>
      <c r="C150" s="30">
        <v>1</v>
      </c>
      <c r="D150" s="74">
        <v>0.5</v>
      </c>
    </row>
    <row r="151" spans="1:4" ht="18" customHeight="1">
      <c r="A151" s="71">
        <v>114</v>
      </c>
      <c r="B151" s="81" t="s">
        <v>35</v>
      </c>
      <c r="C151" s="30">
        <v>4</v>
      </c>
      <c r="D151" s="74">
        <v>0.40699999999999997</v>
      </c>
    </row>
    <row r="152" spans="1:4" ht="18" customHeight="1">
      <c r="A152" s="71">
        <v>115</v>
      </c>
      <c r="B152" s="81" t="s">
        <v>37</v>
      </c>
      <c r="C152" s="30">
        <v>6</v>
      </c>
      <c r="D152" s="74">
        <v>0.395455</v>
      </c>
    </row>
    <row r="153" spans="1:4" ht="18" customHeight="1">
      <c r="A153" s="71">
        <v>116</v>
      </c>
      <c r="B153" s="81" t="s">
        <v>30</v>
      </c>
      <c r="C153" s="30">
        <v>2</v>
      </c>
      <c r="D153" s="74">
        <v>0.32</v>
      </c>
    </row>
    <row r="154" spans="1:4" ht="18" customHeight="1">
      <c r="A154" s="71">
        <v>117</v>
      </c>
      <c r="B154" s="81" t="s">
        <v>78</v>
      </c>
      <c r="C154" s="30">
        <v>3</v>
      </c>
      <c r="D154" s="74">
        <v>0.31282902000000001</v>
      </c>
    </row>
    <row r="155" spans="1:4" ht="18" customHeight="1">
      <c r="A155" s="71">
        <v>118</v>
      </c>
      <c r="B155" s="81" t="s">
        <v>83</v>
      </c>
      <c r="C155" s="30">
        <v>2</v>
      </c>
      <c r="D155" s="74">
        <v>0.30685699999999999</v>
      </c>
    </row>
    <row r="156" spans="1:4" ht="18" customHeight="1">
      <c r="A156" s="71">
        <v>119</v>
      </c>
      <c r="B156" s="81" t="s">
        <v>39</v>
      </c>
      <c r="C156" s="30">
        <v>4</v>
      </c>
      <c r="D156" s="74">
        <v>0.29499999999999998</v>
      </c>
    </row>
    <row r="157" spans="1:4" ht="18" customHeight="1">
      <c r="A157" s="71">
        <v>120</v>
      </c>
      <c r="B157" s="81" t="s">
        <v>79</v>
      </c>
      <c r="C157" s="30">
        <v>5</v>
      </c>
      <c r="D157" s="74">
        <v>0.27500000000000002</v>
      </c>
    </row>
    <row r="158" spans="1:4" ht="18" customHeight="1">
      <c r="A158" s="71">
        <v>121</v>
      </c>
      <c r="B158" s="81" t="s">
        <v>80</v>
      </c>
      <c r="C158" s="30">
        <v>1</v>
      </c>
      <c r="D158" s="74">
        <v>0.22500000000000001</v>
      </c>
    </row>
    <row r="159" spans="1:4" ht="18" customHeight="1">
      <c r="A159" s="71">
        <v>122</v>
      </c>
      <c r="B159" s="81" t="s">
        <v>81</v>
      </c>
      <c r="C159" s="30">
        <v>1</v>
      </c>
      <c r="D159" s="74">
        <v>0.21</v>
      </c>
    </row>
    <row r="160" spans="1:4" ht="18" customHeight="1">
      <c r="A160" s="71">
        <v>123</v>
      </c>
      <c r="B160" s="81" t="s">
        <v>93</v>
      </c>
      <c r="C160" s="30">
        <v>5</v>
      </c>
      <c r="D160" s="74">
        <v>0.202795</v>
      </c>
    </row>
    <row r="161" spans="1:4" ht="18" customHeight="1">
      <c r="A161" s="71">
        <v>124</v>
      </c>
      <c r="B161" s="81" t="s">
        <v>29</v>
      </c>
      <c r="C161" s="30">
        <v>11</v>
      </c>
      <c r="D161" s="74">
        <v>0.16804215</v>
      </c>
    </row>
    <row r="162" spans="1:4" ht="18" customHeight="1">
      <c r="A162" s="71">
        <v>125</v>
      </c>
      <c r="B162" s="81" t="s">
        <v>88</v>
      </c>
      <c r="C162" s="30">
        <v>3</v>
      </c>
      <c r="D162" s="74">
        <v>0.16447300000000001</v>
      </c>
    </row>
    <row r="163" spans="1:4" ht="18" customHeight="1">
      <c r="A163" s="71">
        <v>126</v>
      </c>
      <c r="B163" s="81" t="s">
        <v>84</v>
      </c>
      <c r="C163" s="30">
        <v>5</v>
      </c>
      <c r="D163" s="74">
        <v>0.15781999999999999</v>
      </c>
    </row>
    <row r="164" spans="1:4" ht="18" customHeight="1">
      <c r="A164" s="71">
        <v>127</v>
      </c>
      <c r="B164" s="81" t="s">
        <v>85</v>
      </c>
      <c r="C164" s="30">
        <v>2</v>
      </c>
      <c r="D164" s="74">
        <v>0.14291799999999999</v>
      </c>
    </row>
    <row r="165" spans="1:4" ht="18" customHeight="1">
      <c r="A165" s="71">
        <v>128</v>
      </c>
      <c r="B165" s="81" t="s">
        <v>87</v>
      </c>
      <c r="C165" s="30">
        <v>2</v>
      </c>
      <c r="D165" s="74">
        <v>0.129</v>
      </c>
    </row>
    <row r="166" spans="1:4" ht="18" customHeight="1">
      <c r="A166" s="71">
        <v>129</v>
      </c>
      <c r="B166" s="81" t="s">
        <v>165</v>
      </c>
      <c r="C166" s="30">
        <v>6</v>
      </c>
      <c r="D166" s="74">
        <v>0.11526</v>
      </c>
    </row>
    <row r="167" spans="1:4" ht="18" customHeight="1">
      <c r="A167" s="71">
        <v>130</v>
      </c>
      <c r="B167" s="81" t="s">
        <v>295</v>
      </c>
      <c r="C167" s="30">
        <v>1</v>
      </c>
      <c r="D167" s="74">
        <v>0.1</v>
      </c>
    </row>
    <row r="168" spans="1:4" ht="18" customHeight="1">
      <c r="A168" s="71">
        <v>131</v>
      </c>
      <c r="B168" s="81" t="s">
        <v>86</v>
      </c>
      <c r="C168" s="30">
        <v>1</v>
      </c>
      <c r="D168" s="74">
        <v>0.1</v>
      </c>
    </row>
    <row r="169" spans="1:4" ht="18" customHeight="1">
      <c r="A169" s="71">
        <v>132</v>
      </c>
      <c r="B169" s="81" t="s">
        <v>82</v>
      </c>
      <c r="C169" s="30">
        <v>2</v>
      </c>
      <c r="D169" s="74">
        <v>9.7000000000000003E-2</v>
      </c>
    </row>
    <row r="170" spans="1:4" ht="18" customHeight="1">
      <c r="A170" s="71">
        <v>133</v>
      </c>
      <c r="B170" s="81" t="s">
        <v>90</v>
      </c>
      <c r="C170" s="30">
        <v>3</v>
      </c>
      <c r="D170" s="74">
        <v>8.9399999999999993E-2</v>
      </c>
    </row>
    <row r="171" spans="1:4" ht="18" customHeight="1">
      <c r="A171" s="71">
        <v>134</v>
      </c>
      <c r="B171" s="81" t="s">
        <v>230</v>
      </c>
      <c r="C171" s="30">
        <v>2</v>
      </c>
      <c r="D171" s="74">
        <v>8.8900000000000007E-2</v>
      </c>
    </row>
    <row r="172" spans="1:4" ht="18" customHeight="1">
      <c r="A172" s="71">
        <v>135</v>
      </c>
      <c r="B172" s="81" t="s">
        <v>89</v>
      </c>
      <c r="C172" s="30">
        <v>1</v>
      </c>
      <c r="D172" s="74">
        <v>7.0935999999999999E-2</v>
      </c>
    </row>
    <row r="173" spans="1:4" ht="18" customHeight="1">
      <c r="A173" s="71">
        <v>136</v>
      </c>
      <c r="B173" s="81" t="s">
        <v>41</v>
      </c>
      <c r="C173" s="30">
        <v>2</v>
      </c>
      <c r="D173" s="74">
        <v>3.4783000000000001E-2</v>
      </c>
    </row>
    <row r="174" spans="1:4" ht="18" customHeight="1">
      <c r="A174" s="71">
        <v>137</v>
      </c>
      <c r="B174" s="81" t="s">
        <v>91</v>
      </c>
      <c r="C174" s="30">
        <v>1</v>
      </c>
      <c r="D174" s="74">
        <v>3.3184999999999999E-2</v>
      </c>
    </row>
    <row r="175" spans="1:4" ht="18" customHeight="1">
      <c r="A175" s="71">
        <v>138</v>
      </c>
      <c r="B175" s="81" t="s">
        <v>97</v>
      </c>
      <c r="C175" s="30">
        <v>1</v>
      </c>
      <c r="D175" s="74">
        <v>2.4464E-2</v>
      </c>
    </row>
    <row r="176" spans="1:4" ht="18" customHeight="1">
      <c r="A176" s="71">
        <v>139</v>
      </c>
      <c r="B176" s="81" t="s">
        <v>301</v>
      </c>
      <c r="C176" s="30">
        <v>1</v>
      </c>
      <c r="D176" s="74">
        <v>2.0833999999999998E-2</v>
      </c>
    </row>
    <row r="177" spans="1:4" ht="18" customHeight="1">
      <c r="A177" s="71">
        <v>140</v>
      </c>
      <c r="B177" s="81" t="s">
        <v>92</v>
      </c>
      <c r="C177" s="30">
        <v>1</v>
      </c>
      <c r="D177" s="74">
        <v>0.02</v>
      </c>
    </row>
    <row r="178" spans="1:4" ht="18" customHeight="1">
      <c r="A178" s="71">
        <v>141</v>
      </c>
      <c r="B178" s="81" t="s">
        <v>243</v>
      </c>
      <c r="C178" s="30">
        <v>1</v>
      </c>
      <c r="D178" s="74">
        <v>0.01</v>
      </c>
    </row>
    <row r="179" spans="1:4" ht="18" customHeight="1">
      <c r="A179" s="71">
        <v>142</v>
      </c>
      <c r="B179" s="81" t="s">
        <v>19</v>
      </c>
      <c r="C179" s="30">
        <v>1</v>
      </c>
      <c r="D179" s="74">
        <v>0.01</v>
      </c>
    </row>
    <row r="180" spans="1:4" ht="18" customHeight="1">
      <c r="A180" s="71">
        <v>143</v>
      </c>
      <c r="B180" s="81" t="s">
        <v>261</v>
      </c>
      <c r="C180" s="30">
        <v>1</v>
      </c>
      <c r="D180" s="74">
        <v>6.2090000000000001E-3</v>
      </c>
    </row>
    <row r="181" spans="1:4" ht="18" customHeight="1">
      <c r="A181" s="71">
        <v>144</v>
      </c>
      <c r="B181" s="81" t="s">
        <v>256</v>
      </c>
      <c r="C181" s="30">
        <v>1</v>
      </c>
      <c r="D181" s="74">
        <v>5.2859999999999999E-3</v>
      </c>
    </row>
    <row r="182" spans="1:4" ht="18" customHeight="1">
      <c r="A182" s="71">
        <v>145</v>
      </c>
      <c r="B182" s="81" t="s">
        <v>245</v>
      </c>
      <c r="C182" s="30">
        <v>1</v>
      </c>
      <c r="D182" s="74">
        <v>5.0000000000000001E-3</v>
      </c>
    </row>
    <row r="183" spans="1:4" ht="18" customHeight="1">
      <c r="A183" s="71">
        <v>146</v>
      </c>
      <c r="B183" s="81" t="s">
        <v>265</v>
      </c>
      <c r="C183" s="30">
        <v>1</v>
      </c>
      <c r="D183" s="74">
        <v>5.0000000000000001E-3</v>
      </c>
    </row>
    <row r="184" spans="1:4" ht="18" customHeight="1">
      <c r="A184" s="71">
        <v>147</v>
      </c>
      <c r="B184" s="81" t="s">
        <v>96</v>
      </c>
      <c r="C184" s="30">
        <v>1</v>
      </c>
      <c r="D184" s="74">
        <v>5.0000000000000001E-3</v>
      </c>
    </row>
    <row r="185" spans="1:4" ht="18" customHeight="1">
      <c r="A185" s="212" t="s">
        <v>144</v>
      </c>
      <c r="B185" s="212"/>
      <c r="C185" s="31">
        <f>SUM(C38:C184)</f>
        <v>40777</v>
      </c>
      <c r="D185" s="75">
        <f>SUM(D38:D184)</f>
        <v>487031.40018045</v>
      </c>
    </row>
    <row r="186" spans="1:4" ht="15" customHeight="1">
      <c r="A186" s="32"/>
      <c r="B186" s="32"/>
      <c r="C186" s="33"/>
      <c r="D186" s="34"/>
    </row>
    <row r="187" spans="1:4" ht="15.75" customHeight="1">
      <c r="A187" s="213" t="s">
        <v>286</v>
      </c>
      <c r="B187" s="213"/>
      <c r="C187" s="213"/>
      <c r="D187" s="213"/>
    </row>
    <row r="188" spans="1:4" ht="15.75" customHeight="1">
      <c r="A188" s="213" t="str">
        <f>A6</f>
        <v>(Valid projects accumulated as of July 20, 2024)</v>
      </c>
      <c r="B188" s="213"/>
      <c r="C188" s="213"/>
      <c r="D188" s="213"/>
    </row>
    <row r="189" spans="1:4" ht="19.5" customHeight="1"/>
    <row r="190" spans="1:4" ht="59.55" customHeight="1">
      <c r="A190" s="115" t="s">
        <v>100</v>
      </c>
      <c r="B190" s="116" t="s">
        <v>145</v>
      </c>
      <c r="C190" s="117" t="s">
        <v>220</v>
      </c>
      <c r="D190" s="118" t="s">
        <v>224</v>
      </c>
    </row>
    <row r="191" spans="1:4" ht="19.5" customHeight="1">
      <c r="A191" s="71">
        <v>1</v>
      </c>
      <c r="B191" s="81" t="s">
        <v>231</v>
      </c>
      <c r="C191" s="72">
        <v>13015</v>
      </c>
      <c r="D191" s="76">
        <v>58080.966288520001</v>
      </c>
    </row>
    <row r="192" spans="1:4" ht="19.5" customHeight="1">
      <c r="A192" s="71">
        <v>2</v>
      </c>
      <c r="B192" s="81" t="s">
        <v>232</v>
      </c>
      <c r="C192" s="72">
        <v>7483</v>
      </c>
      <c r="D192" s="76">
        <v>43584.435019840006</v>
      </c>
    </row>
    <row r="193" spans="1:4" ht="19.5" customHeight="1">
      <c r="A193" s="71">
        <v>3</v>
      </c>
      <c r="B193" s="81" t="s">
        <v>170</v>
      </c>
      <c r="C193" s="72">
        <v>4327</v>
      </c>
      <c r="D193" s="76">
        <v>41549.210319490005</v>
      </c>
    </row>
    <row r="194" spans="1:4" ht="19.5" customHeight="1">
      <c r="A194" s="71">
        <v>4</v>
      </c>
      <c r="B194" s="82" t="s">
        <v>177</v>
      </c>
      <c r="C194" s="72">
        <v>1956</v>
      </c>
      <c r="D194" s="76">
        <v>36819.568031820003</v>
      </c>
    </row>
    <row r="195" spans="1:4" ht="19.5" customHeight="1">
      <c r="A195" s="71">
        <v>5</v>
      </c>
      <c r="B195" s="81" t="s">
        <v>191</v>
      </c>
      <c r="C195" s="72">
        <v>570</v>
      </c>
      <c r="D195" s="76">
        <v>36340.831347130006</v>
      </c>
    </row>
    <row r="196" spans="1:4" ht="19.5" customHeight="1">
      <c r="A196" s="71">
        <v>6</v>
      </c>
      <c r="B196" s="81" t="s">
        <v>171</v>
      </c>
      <c r="C196" s="72">
        <v>1176</v>
      </c>
      <c r="D196" s="76">
        <v>29728.082109419996</v>
      </c>
    </row>
    <row r="197" spans="1:4" ht="19.5" customHeight="1">
      <c r="A197" s="71">
        <v>7</v>
      </c>
      <c r="B197" s="81" t="s">
        <v>176</v>
      </c>
      <c r="C197" s="72">
        <v>2376</v>
      </c>
      <c r="D197" s="76">
        <v>27809.329526369995</v>
      </c>
    </row>
    <row r="198" spans="1:4" ht="19.5" customHeight="1">
      <c r="A198" s="71">
        <v>8</v>
      </c>
      <c r="B198" s="81" t="s">
        <v>196</v>
      </c>
      <c r="C198" s="72">
        <v>208</v>
      </c>
      <c r="D198" s="76">
        <v>15282.639232</v>
      </c>
    </row>
    <row r="199" spans="1:4" ht="19.5" customHeight="1">
      <c r="A199" s="71">
        <v>9</v>
      </c>
      <c r="B199" s="81" t="s">
        <v>173</v>
      </c>
      <c r="C199" s="72">
        <v>205</v>
      </c>
      <c r="D199" s="76">
        <v>14816.90013324</v>
      </c>
    </row>
    <row r="200" spans="1:4" ht="19.5" customHeight="1">
      <c r="A200" s="71">
        <v>10</v>
      </c>
      <c r="B200" s="81" t="s">
        <v>45</v>
      </c>
      <c r="C200" s="72">
        <v>1448</v>
      </c>
      <c r="D200" s="76">
        <v>13931.046771800002</v>
      </c>
    </row>
    <row r="201" spans="1:4" ht="19.5" customHeight="1">
      <c r="A201" s="71">
        <v>11</v>
      </c>
      <c r="B201" s="81" t="s">
        <v>172</v>
      </c>
      <c r="C201" s="72">
        <v>716</v>
      </c>
      <c r="D201" s="76">
        <v>13298.382564700001</v>
      </c>
    </row>
    <row r="202" spans="1:4" ht="19.5" customHeight="1">
      <c r="A202" s="71">
        <v>12</v>
      </c>
      <c r="B202" s="81" t="s">
        <v>202</v>
      </c>
      <c r="C202" s="72">
        <v>84</v>
      </c>
      <c r="D202" s="76">
        <v>12087.984806</v>
      </c>
    </row>
    <row r="203" spans="1:4" ht="19.5" customHeight="1">
      <c r="A203" s="71">
        <v>13</v>
      </c>
      <c r="B203" s="81" t="s">
        <v>192</v>
      </c>
      <c r="C203" s="72">
        <v>237</v>
      </c>
      <c r="D203" s="76">
        <v>11386.287563040001</v>
      </c>
    </row>
    <row r="204" spans="1:4" ht="19.5" customHeight="1">
      <c r="A204" s="71">
        <v>14</v>
      </c>
      <c r="B204" s="81" t="s">
        <v>180</v>
      </c>
      <c r="C204" s="72">
        <v>617</v>
      </c>
      <c r="D204" s="76">
        <v>10610.10638368</v>
      </c>
    </row>
    <row r="205" spans="1:4" ht="19.5" customHeight="1">
      <c r="A205" s="71">
        <v>15</v>
      </c>
      <c r="B205" s="81" t="s">
        <v>174</v>
      </c>
      <c r="C205" s="72">
        <v>372</v>
      </c>
      <c r="D205" s="76">
        <v>9819.8618743200004</v>
      </c>
    </row>
    <row r="206" spans="1:4" ht="19.5" customHeight="1">
      <c r="A206" s="71">
        <v>16</v>
      </c>
      <c r="B206" s="81" t="s">
        <v>178</v>
      </c>
      <c r="C206" s="72">
        <v>615</v>
      </c>
      <c r="D206" s="76">
        <v>8066.1208830400001</v>
      </c>
    </row>
    <row r="207" spans="1:4" ht="19.5" customHeight="1">
      <c r="A207" s="71">
        <v>17</v>
      </c>
      <c r="B207" s="81" t="s">
        <v>190</v>
      </c>
      <c r="C207" s="72">
        <v>555</v>
      </c>
      <c r="D207" s="76">
        <v>7329.8325950500002</v>
      </c>
    </row>
    <row r="208" spans="1:4" ht="19.5" customHeight="1">
      <c r="A208" s="71">
        <v>18</v>
      </c>
      <c r="B208" s="82" t="s">
        <v>181</v>
      </c>
      <c r="C208" s="72">
        <v>1053</v>
      </c>
      <c r="D208" s="76">
        <v>6537.8602960299995</v>
      </c>
    </row>
    <row r="209" spans="1:4" ht="19.5" customHeight="1">
      <c r="A209" s="71">
        <v>19</v>
      </c>
      <c r="B209" s="81" t="s">
        <v>186</v>
      </c>
      <c r="C209" s="72">
        <v>424</v>
      </c>
      <c r="D209" s="76">
        <v>6519.2430858600001</v>
      </c>
    </row>
    <row r="210" spans="1:4" ht="19.5" customHeight="1">
      <c r="A210" s="71">
        <v>20</v>
      </c>
      <c r="B210" s="81" t="s">
        <v>199</v>
      </c>
      <c r="C210" s="72">
        <v>232</v>
      </c>
      <c r="D210" s="76">
        <v>6429.8802044700005</v>
      </c>
    </row>
    <row r="211" spans="1:4" ht="19.5" customHeight="1">
      <c r="A211" s="71">
        <v>21</v>
      </c>
      <c r="B211" s="81" t="s">
        <v>200</v>
      </c>
      <c r="C211" s="72">
        <v>169</v>
      </c>
      <c r="D211" s="76">
        <v>5151.1561951499998</v>
      </c>
    </row>
    <row r="212" spans="1:4" ht="19.5" customHeight="1">
      <c r="A212" s="71">
        <v>22</v>
      </c>
      <c r="B212" s="81" t="s">
        <v>208</v>
      </c>
      <c r="C212" s="72">
        <v>67</v>
      </c>
      <c r="D212" s="76">
        <v>4815.2892350000002</v>
      </c>
    </row>
    <row r="213" spans="1:4" ht="19.5" customHeight="1">
      <c r="A213" s="71">
        <v>23</v>
      </c>
      <c r="B213" s="81" t="s">
        <v>182</v>
      </c>
      <c r="C213" s="72">
        <v>461</v>
      </c>
      <c r="D213" s="76">
        <v>4785.7680410499997</v>
      </c>
    </row>
    <row r="214" spans="1:4" ht="19.5" customHeight="1">
      <c r="A214" s="71">
        <v>24</v>
      </c>
      <c r="B214" s="81" t="s">
        <v>216</v>
      </c>
      <c r="C214" s="72">
        <v>17</v>
      </c>
      <c r="D214" s="76">
        <v>4697.5693879999999</v>
      </c>
    </row>
    <row r="215" spans="1:4" ht="19.5" customHeight="1">
      <c r="A215" s="71">
        <v>25</v>
      </c>
      <c r="B215" s="81" t="s">
        <v>195</v>
      </c>
      <c r="C215" s="72">
        <v>124</v>
      </c>
      <c r="D215" s="76">
        <v>4437.6882304499995</v>
      </c>
    </row>
    <row r="216" spans="1:4" ht="19.5" customHeight="1">
      <c r="A216" s="71">
        <v>26</v>
      </c>
      <c r="B216" s="81" t="s">
        <v>179</v>
      </c>
      <c r="C216" s="72">
        <v>156</v>
      </c>
      <c r="D216" s="76">
        <v>4362.92516101</v>
      </c>
    </row>
    <row r="217" spans="1:4" ht="19.5" customHeight="1">
      <c r="A217" s="71">
        <v>27</v>
      </c>
      <c r="B217" s="81" t="s">
        <v>187</v>
      </c>
      <c r="C217" s="72">
        <v>163</v>
      </c>
      <c r="D217" s="76">
        <v>4198.7021480000003</v>
      </c>
    </row>
    <row r="218" spans="1:4" ht="19.5" customHeight="1">
      <c r="A218" s="71">
        <v>28</v>
      </c>
      <c r="B218" s="81" t="s">
        <v>240</v>
      </c>
      <c r="C218" s="72">
        <v>150</v>
      </c>
      <c r="D218" s="76">
        <v>4165.834366</v>
      </c>
    </row>
    <row r="219" spans="1:4" ht="19.5" customHeight="1">
      <c r="A219" s="71">
        <v>29</v>
      </c>
      <c r="B219" s="81" t="s">
        <v>211</v>
      </c>
      <c r="C219" s="72">
        <v>158</v>
      </c>
      <c r="D219" s="76">
        <v>3864.8016980000002</v>
      </c>
    </row>
    <row r="220" spans="1:4" ht="19.5" customHeight="1">
      <c r="A220" s="71">
        <v>30</v>
      </c>
      <c r="B220" s="81" t="s">
        <v>183</v>
      </c>
      <c r="C220" s="72">
        <v>234</v>
      </c>
      <c r="D220" s="76">
        <v>3401.33836965</v>
      </c>
    </row>
    <row r="221" spans="1:4" ht="19.5" customHeight="1">
      <c r="A221" s="71">
        <v>31</v>
      </c>
      <c r="B221" s="81" t="s">
        <v>212</v>
      </c>
      <c r="C221" s="72">
        <v>40</v>
      </c>
      <c r="D221" s="76">
        <v>3199.7324269999999</v>
      </c>
    </row>
    <row r="222" spans="1:4" ht="19.5" customHeight="1">
      <c r="A222" s="71">
        <v>32</v>
      </c>
      <c r="B222" s="81" t="s">
        <v>253</v>
      </c>
      <c r="C222" s="72">
        <v>50</v>
      </c>
      <c r="D222" s="76">
        <v>2768.6918150000001</v>
      </c>
    </row>
    <row r="223" spans="1:4" ht="19.5" customHeight="1">
      <c r="A223" s="71">
        <v>33</v>
      </c>
      <c r="B223" s="81" t="s">
        <v>207</v>
      </c>
      <c r="C223" s="72">
        <v>146</v>
      </c>
      <c r="D223" s="76">
        <v>2764.75934749</v>
      </c>
    </row>
    <row r="224" spans="1:4" ht="19.5" customHeight="1">
      <c r="A224" s="71">
        <v>34</v>
      </c>
      <c r="B224" s="81" t="s">
        <v>185</v>
      </c>
      <c r="C224" s="72">
        <v>27</v>
      </c>
      <c r="D224" s="76">
        <v>2525.0135248299998</v>
      </c>
    </row>
    <row r="225" spans="1:4" ht="19.5" customHeight="1">
      <c r="A225" s="71">
        <v>35</v>
      </c>
      <c r="B225" s="81" t="s">
        <v>198</v>
      </c>
      <c r="C225" s="72">
        <v>72</v>
      </c>
      <c r="D225" s="76">
        <v>2337.4213970000001</v>
      </c>
    </row>
    <row r="226" spans="1:4" ht="19.5" customHeight="1">
      <c r="A226" s="71">
        <v>36</v>
      </c>
      <c r="B226" s="81" t="s">
        <v>169</v>
      </c>
      <c r="C226" s="72">
        <v>82</v>
      </c>
      <c r="D226" s="76">
        <v>2275.4063337399998</v>
      </c>
    </row>
    <row r="227" spans="1:4" ht="19.5" customHeight="1">
      <c r="A227" s="71">
        <v>37</v>
      </c>
      <c r="B227" s="81" t="s">
        <v>233</v>
      </c>
      <c r="C227" s="72">
        <v>55</v>
      </c>
      <c r="D227" s="76">
        <v>2041.2909910000001</v>
      </c>
    </row>
    <row r="228" spans="1:4" ht="19.5" customHeight="1">
      <c r="A228" s="71">
        <v>38</v>
      </c>
      <c r="B228" s="81" t="s">
        <v>184</v>
      </c>
      <c r="C228" s="72">
        <v>106</v>
      </c>
      <c r="D228" s="76">
        <v>1782.525785</v>
      </c>
    </row>
    <row r="229" spans="1:4" ht="19.5" customHeight="1">
      <c r="A229" s="71">
        <v>39</v>
      </c>
      <c r="B229" s="81" t="s">
        <v>188</v>
      </c>
      <c r="C229" s="72">
        <v>59</v>
      </c>
      <c r="D229" s="76">
        <v>1748.4246657200001</v>
      </c>
    </row>
    <row r="230" spans="1:4" ht="19.5" customHeight="1">
      <c r="A230" s="71">
        <v>40</v>
      </c>
      <c r="B230" s="81" t="s">
        <v>189</v>
      </c>
      <c r="C230" s="72">
        <v>68</v>
      </c>
      <c r="D230" s="76">
        <v>1601.3125351399999</v>
      </c>
    </row>
    <row r="231" spans="1:4" ht="19.5" customHeight="1">
      <c r="A231" s="71">
        <v>41</v>
      </c>
      <c r="B231" s="81" t="s">
        <v>194</v>
      </c>
      <c r="C231" s="72">
        <v>104</v>
      </c>
      <c r="D231" s="76">
        <v>1258.23347928</v>
      </c>
    </row>
    <row r="232" spans="1:4" ht="19.5" customHeight="1">
      <c r="A232" s="71">
        <v>42</v>
      </c>
      <c r="B232" s="81" t="s">
        <v>193</v>
      </c>
      <c r="C232" s="72">
        <v>24</v>
      </c>
      <c r="D232" s="76">
        <v>1116.2776690000001</v>
      </c>
    </row>
    <row r="233" spans="1:4" ht="19.5" customHeight="1">
      <c r="A233" s="71">
        <v>43</v>
      </c>
      <c r="B233" s="81" t="s">
        <v>197</v>
      </c>
      <c r="C233" s="72">
        <v>73</v>
      </c>
      <c r="D233" s="76">
        <v>1099.0995050199999</v>
      </c>
    </row>
    <row r="234" spans="1:4" ht="19.5" customHeight="1">
      <c r="A234" s="71">
        <v>44</v>
      </c>
      <c r="B234" s="81" t="s">
        <v>217</v>
      </c>
      <c r="C234" s="72">
        <v>53</v>
      </c>
      <c r="D234" s="76">
        <v>780.57798300000002</v>
      </c>
    </row>
    <row r="235" spans="1:4" ht="19.5" customHeight="1">
      <c r="A235" s="71">
        <v>45</v>
      </c>
      <c r="B235" s="81" t="s">
        <v>210</v>
      </c>
      <c r="C235" s="72">
        <v>33</v>
      </c>
      <c r="D235" s="76">
        <v>774.26769310999998</v>
      </c>
    </row>
    <row r="236" spans="1:4" ht="19.5" customHeight="1">
      <c r="A236" s="71">
        <v>46</v>
      </c>
      <c r="B236" s="81" t="s">
        <v>175</v>
      </c>
      <c r="C236" s="72">
        <v>32</v>
      </c>
      <c r="D236" s="76">
        <v>723.18995110000003</v>
      </c>
    </row>
    <row r="237" spans="1:4" ht="19.5" customHeight="1">
      <c r="A237" s="71">
        <v>47</v>
      </c>
      <c r="B237" s="81" t="s">
        <v>204</v>
      </c>
      <c r="C237" s="72">
        <v>33</v>
      </c>
      <c r="D237" s="76">
        <v>655.75248099999999</v>
      </c>
    </row>
    <row r="238" spans="1:4" ht="19.5" customHeight="1">
      <c r="A238" s="71">
        <v>48</v>
      </c>
      <c r="B238" s="81" t="s">
        <v>205</v>
      </c>
      <c r="C238" s="72">
        <v>103</v>
      </c>
      <c r="D238" s="76">
        <v>557.14656521000006</v>
      </c>
    </row>
    <row r="239" spans="1:4" ht="19.5" customHeight="1">
      <c r="A239" s="71">
        <v>49</v>
      </c>
      <c r="B239" s="81" t="s">
        <v>234</v>
      </c>
      <c r="C239" s="72">
        <v>43</v>
      </c>
      <c r="D239" s="76">
        <v>515.03119900000002</v>
      </c>
    </row>
    <row r="240" spans="1:4" ht="19.5" customHeight="1">
      <c r="A240" s="71">
        <v>50</v>
      </c>
      <c r="B240" s="81" t="s">
        <v>213</v>
      </c>
      <c r="C240" s="72">
        <v>17</v>
      </c>
      <c r="D240" s="76">
        <v>448.36698100000001</v>
      </c>
    </row>
    <row r="241" spans="1:4" ht="19.5" customHeight="1">
      <c r="A241" s="71">
        <v>51</v>
      </c>
      <c r="B241" s="81" t="s">
        <v>201</v>
      </c>
      <c r="C241" s="72">
        <v>36</v>
      </c>
      <c r="D241" s="76">
        <v>401.43091700000002</v>
      </c>
    </row>
    <row r="242" spans="1:4" ht="19.5" customHeight="1">
      <c r="A242" s="71">
        <v>52</v>
      </c>
      <c r="B242" s="81" t="s">
        <v>203</v>
      </c>
      <c r="C242" s="72">
        <v>21</v>
      </c>
      <c r="D242" s="76">
        <v>318.37284799999998</v>
      </c>
    </row>
    <row r="243" spans="1:4" ht="19.5" customHeight="1">
      <c r="A243" s="71">
        <v>53</v>
      </c>
      <c r="B243" s="81" t="s">
        <v>46</v>
      </c>
      <c r="C243" s="72">
        <v>27</v>
      </c>
      <c r="D243" s="76">
        <v>269.09065399999997</v>
      </c>
    </row>
    <row r="244" spans="1:4" ht="19.5" customHeight="1">
      <c r="A244" s="71">
        <v>54</v>
      </c>
      <c r="B244" s="81" t="s">
        <v>48</v>
      </c>
      <c r="C244" s="72">
        <v>8</v>
      </c>
      <c r="D244" s="76">
        <v>243.35986299999999</v>
      </c>
    </row>
    <row r="245" spans="1:4" ht="19.5" customHeight="1">
      <c r="A245" s="71">
        <v>55</v>
      </c>
      <c r="B245" s="81" t="s">
        <v>215</v>
      </c>
      <c r="C245" s="72">
        <v>21</v>
      </c>
      <c r="D245" s="76">
        <v>238.13464200000001</v>
      </c>
    </row>
    <row r="246" spans="1:4" ht="19.5" customHeight="1">
      <c r="A246" s="71">
        <v>56</v>
      </c>
      <c r="B246" s="81" t="s">
        <v>209</v>
      </c>
      <c r="C246" s="72">
        <v>21</v>
      </c>
      <c r="D246" s="76">
        <v>231.58128487000002</v>
      </c>
    </row>
    <row r="247" spans="1:4" ht="19.5" customHeight="1">
      <c r="A247" s="71">
        <v>57</v>
      </c>
      <c r="B247" s="81" t="s">
        <v>206</v>
      </c>
      <c r="C247" s="72">
        <v>12</v>
      </c>
      <c r="D247" s="76">
        <v>157.09133800000001</v>
      </c>
    </row>
    <row r="248" spans="1:4" ht="19.5" customHeight="1">
      <c r="A248" s="71">
        <v>58</v>
      </c>
      <c r="B248" s="81" t="s">
        <v>235</v>
      </c>
      <c r="C248" s="72">
        <v>10</v>
      </c>
      <c r="D248" s="76">
        <v>135.72999999999999</v>
      </c>
    </row>
    <row r="249" spans="1:4" ht="19.5" customHeight="1">
      <c r="A249" s="71">
        <v>59</v>
      </c>
      <c r="B249" s="81" t="s">
        <v>47</v>
      </c>
      <c r="C249" s="72">
        <v>8</v>
      </c>
      <c r="D249" s="76">
        <v>93.020026999999999</v>
      </c>
    </row>
    <row r="250" spans="1:4" ht="19.5" customHeight="1">
      <c r="A250" s="71">
        <v>60</v>
      </c>
      <c r="B250" s="81" t="s">
        <v>237</v>
      </c>
      <c r="C250" s="72">
        <v>4</v>
      </c>
      <c r="D250" s="76">
        <v>32.052415809999999</v>
      </c>
    </row>
    <row r="251" spans="1:4" ht="19.5" customHeight="1">
      <c r="A251" s="71">
        <v>61</v>
      </c>
      <c r="B251" s="81" t="s">
        <v>236</v>
      </c>
      <c r="C251" s="72">
        <v>13</v>
      </c>
      <c r="D251" s="76">
        <v>20.725000000000001</v>
      </c>
    </row>
    <row r="252" spans="1:4" ht="19.5" customHeight="1">
      <c r="A252" s="71">
        <v>62</v>
      </c>
      <c r="B252" s="81" t="s">
        <v>238</v>
      </c>
      <c r="C252" s="72">
        <v>6</v>
      </c>
      <c r="D252" s="76">
        <v>4.1469940000000003</v>
      </c>
    </row>
    <row r="253" spans="1:4" ht="19.5" customHeight="1">
      <c r="A253" s="71">
        <v>63</v>
      </c>
      <c r="B253" s="81" t="s">
        <v>239</v>
      </c>
      <c r="C253" s="72">
        <v>1</v>
      </c>
      <c r="D253" s="76">
        <v>3</v>
      </c>
    </row>
    <row r="254" spans="1:4" ht="19.5" customHeight="1">
      <c r="A254" s="71">
        <v>64</v>
      </c>
      <c r="B254" s="81" t="s">
        <v>214</v>
      </c>
      <c r="C254" s="72">
        <v>1</v>
      </c>
      <c r="D254" s="76">
        <v>1.5</v>
      </c>
    </row>
    <row r="255" spans="1:4" ht="19.5" customHeight="1">
      <c r="A255" s="212" t="s">
        <v>144</v>
      </c>
      <c r="B255" s="212"/>
      <c r="C255" s="73">
        <f>SUM(C191:C254)</f>
        <v>40777</v>
      </c>
      <c r="D255" s="77">
        <f>SUM(D191:D254)</f>
        <v>487031.40018045012</v>
      </c>
    </row>
    <row r="256" spans="1:4" ht="15" customHeight="1"/>
    <row r="257" spans="1:4" ht="26.25" customHeight="1">
      <c r="A257" s="210" t="s">
        <v>279</v>
      </c>
      <c r="B257" s="210"/>
      <c r="C257" s="210"/>
      <c r="D257" s="210"/>
    </row>
    <row r="258" spans="1:4" ht="15.75" customHeight="1">
      <c r="A258" s="211" t="str">
        <f>A6</f>
        <v>(Valid projects accumulated as of July 20, 2024)</v>
      </c>
      <c r="B258" s="211"/>
      <c r="C258" s="211"/>
      <c r="D258" s="211"/>
    </row>
    <row r="260" spans="1:4" ht="60" customHeight="1">
      <c r="A260" s="120" t="s">
        <v>100</v>
      </c>
      <c r="B260" s="121" t="s">
        <v>281</v>
      </c>
      <c r="C260" s="122" t="s">
        <v>220</v>
      </c>
      <c r="D260" s="119" t="s">
        <v>224</v>
      </c>
    </row>
    <row r="261" spans="1:4">
      <c r="A261" s="123" t="s">
        <v>267</v>
      </c>
      <c r="B261" s="124" t="s">
        <v>274</v>
      </c>
      <c r="C261" s="171">
        <v>20701</v>
      </c>
      <c r="D261" s="172">
        <v>187396.21</v>
      </c>
    </row>
    <row r="262" spans="1:4">
      <c r="A262" s="125">
        <v>1</v>
      </c>
      <c r="B262" s="126" t="s">
        <v>231</v>
      </c>
      <c r="C262" s="165">
        <v>13015</v>
      </c>
      <c r="D262" s="166">
        <v>58080.97</v>
      </c>
    </row>
    <row r="263" spans="1:4">
      <c r="A263" s="125">
        <v>2</v>
      </c>
      <c r="B263" s="126" t="s">
        <v>170</v>
      </c>
      <c r="C263" s="165">
        <v>4327</v>
      </c>
      <c r="D263" s="166">
        <v>41549.21</v>
      </c>
    </row>
    <row r="264" spans="1:4">
      <c r="A264" s="125">
        <v>3</v>
      </c>
      <c r="B264" s="126" t="s">
        <v>177</v>
      </c>
      <c r="C264" s="165">
        <v>1956</v>
      </c>
      <c r="D264" s="166">
        <v>36819.57</v>
      </c>
    </row>
    <row r="265" spans="1:4">
      <c r="A265" s="125">
        <v>4</v>
      </c>
      <c r="B265" s="126" t="s">
        <v>191</v>
      </c>
      <c r="C265" s="165">
        <v>570</v>
      </c>
      <c r="D265" s="166">
        <v>36340.83</v>
      </c>
    </row>
    <row r="266" spans="1:4">
      <c r="A266" s="125">
        <v>5</v>
      </c>
      <c r="B266" s="126" t="s">
        <v>174</v>
      </c>
      <c r="C266" s="165">
        <v>372</v>
      </c>
      <c r="D266" s="166">
        <v>9819.86</v>
      </c>
    </row>
    <row r="267" spans="1:4">
      <c r="A267" s="127">
        <v>6</v>
      </c>
      <c r="B267" s="128" t="s">
        <v>182</v>
      </c>
      <c r="C267" s="173">
        <v>461</v>
      </c>
      <c r="D267" s="174">
        <v>4785.7700000000004</v>
      </c>
    </row>
    <row r="268" spans="1:4">
      <c r="A268" s="129" t="s">
        <v>268</v>
      </c>
      <c r="B268" s="130" t="s">
        <v>273</v>
      </c>
      <c r="C268" s="167">
        <v>13889</v>
      </c>
      <c r="D268" s="168">
        <v>159596.43</v>
      </c>
    </row>
    <row r="269" spans="1:4">
      <c r="A269" s="131">
        <v>1</v>
      </c>
      <c r="B269" s="132" t="s">
        <v>287</v>
      </c>
      <c r="C269" s="165">
        <v>7483</v>
      </c>
      <c r="D269" s="166">
        <v>43584.44</v>
      </c>
    </row>
    <row r="270" spans="1:4">
      <c r="A270" s="131">
        <v>2</v>
      </c>
      <c r="B270" s="132" t="s">
        <v>171</v>
      </c>
      <c r="C270" s="165">
        <v>1176</v>
      </c>
      <c r="D270" s="166">
        <v>29728.080000000002</v>
      </c>
    </row>
    <row r="271" spans="1:4">
      <c r="A271" s="131">
        <v>3</v>
      </c>
      <c r="B271" s="132" t="s">
        <v>176</v>
      </c>
      <c r="C271" s="165">
        <v>2376</v>
      </c>
      <c r="D271" s="166">
        <v>27809.33</v>
      </c>
    </row>
    <row r="272" spans="1:4">
      <c r="A272" s="131">
        <v>4</v>
      </c>
      <c r="B272" s="132" t="s">
        <v>173</v>
      </c>
      <c r="C272" s="165">
        <v>205</v>
      </c>
      <c r="D272" s="166">
        <v>14816.9</v>
      </c>
    </row>
    <row r="273" spans="1:4">
      <c r="A273" s="131">
        <v>5</v>
      </c>
      <c r="B273" s="132" t="s">
        <v>180</v>
      </c>
      <c r="C273" s="165">
        <v>617</v>
      </c>
      <c r="D273" s="166">
        <v>10610.11</v>
      </c>
    </row>
    <row r="274" spans="1:4">
      <c r="A274" s="131">
        <v>6</v>
      </c>
      <c r="B274" s="132" t="s">
        <v>178</v>
      </c>
      <c r="C274" s="165">
        <v>615</v>
      </c>
      <c r="D274" s="166">
        <v>8066.12</v>
      </c>
    </row>
    <row r="275" spans="1:4">
      <c r="A275" s="131">
        <v>7</v>
      </c>
      <c r="B275" s="132" t="s">
        <v>190</v>
      </c>
      <c r="C275" s="165">
        <v>555</v>
      </c>
      <c r="D275" s="166">
        <v>7329.83</v>
      </c>
    </row>
    <row r="276" spans="1:4">
      <c r="A276" s="131">
        <v>8</v>
      </c>
      <c r="B276" s="132" t="s">
        <v>186</v>
      </c>
      <c r="C276" s="165">
        <v>424</v>
      </c>
      <c r="D276" s="166">
        <v>6519.24</v>
      </c>
    </row>
    <row r="277" spans="1:4">
      <c r="A277" s="131">
        <v>9</v>
      </c>
      <c r="B277" s="132" t="s">
        <v>200</v>
      </c>
      <c r="C277" s="165">
        <v>169</v>
      </c>
      <c r="D277" s="166">
        <v>5151.16</v>
      </c>
    </row>
    <row r="278" spans="1:4">
      <c r="A278" s="131">
        <v>10</v>
      </c>
      <c r="B278" s="132" t="s">
        <v>187</v>
      </c>
      <c r="C278" s="165">
        <v>163</v>
      </c>
      <c r="D278" s="166">
        <v>4198.7</v>
      </c>
    </row>
    <row r="279" spans="1:4">
      <c r="A279" s="133">
        <v>11</v>
      </c>
      <c r="B279" s="134" t="s">
        <v>184</v>
      </c>
      <c r="C279" s="165">
        <v>106</v>
      </c>
      <c r="D279" s="166">
        <v>1782.53</v>
      </c>
    </row>
    <row r="280" spans="1:4">
      <c r="A280" s="129" t="s">
        <v>269</v>
      </c>
      <c r="B280" s="130" t="s">
        <v>276</v>
      </c>
      <c r="C280" s="167">
        <v>2506</v>
      </c>
      <c r="D280" s="168">
        <v>68196.28</v>
      </c>
    </row>
    <row r="281" spans="1:4">
      <c r="A281" s="125">
        <v>1</v>
      </c>
      <c r="B281" s="126" t="s">
        <v>196</v>
      </c>
      <c r="C281" s="165">
        <v>208</v>
      </c>
      <c r="D281" s="166">
        <v>15282.64</v>
      </c>
    </row>
    <row r="282" spans="1:4">
      <c r="A282" s="125">
        <v>2</v>
      </c>
      <c r="B282" s="126" t="s">
        <v>202</v>
      </c>
      <c r="C282" s="165">
        <v>84</v>
      </c>
      <c r="D282" s="166">
        <v>12087.98</v>
      </c>
    </row>
    <row r="283" spans="1:4">
      <c r="A283" s="125">
        <v>3</v>
      </c>
      <c r="B283" s="126" t="s">
        <v>181</v>
      </c>
      <c r="C283" s="165">
        <v>1053</v>
      </c>
      <c r="D283" s="166">
        <v>6537.86</v>
      </c>
    </row>
    <row r="284" spans="1:4">
      <c r="A284" s="125">
        <v>4</v>
      </c>
      <c r="B284" s="126" t="s">
        <v>199</v>
      </c>
      <c r="C284" s="165">
        <v>232</v>
      </c>
      <c r="D284" s="166">
        <v>6429.88</v>
      </c>
    </row>
    <row r="285" spans="1:4">
      <c r="A285" s="125">
        <v>5</v>
      </c>
      <c r="B285" s="126" t="s">
        <v>195</v>
      </c>
      <c r="C285" s="165">
        <v>124</v>
      </c>
      <c r="D285" s="166">
        <v>4437.6899999999996</v>
      </c>
    </row>
    <row r="286" spans="1:4">
      <c r="A286" s="125">
        <v>6</v>
      </c>
      <c r="B286" s="135" t="s">
        <v>240</v>
      </c>
      <c r="C286" s="165">
        <v>150</v>
      </c>
      <c r="D286" s="166">
        <v>4165.83</v>
      </c>
    </row>
    <row r="287" spans="1:4">
      <c r="A287" s="125">
        <v>7</v>
      </c>
      <c r="B287" s="126" t="s">
        <v>179</v>
      </c>
      <c r="C287" s="165">
        <v>156</v>
      </c>
      <c r="D287" s="166">
        <v>4362.93</v>
      </c>
    </row>
    <row r="288" spans="1:4">
      <c r="A288" s="125">
        <v>8</v>
      </c>
      <c r="B288" s="135" t="s">
        <v>211</v>
      </c>
      <c r="C288" s="165">
        <v>158</v>
      </c>
      <c r="D288" s="166">
        <v>3864.8</v>
      </c>
    </row>
    <row r="289" spans="1:4">
      <c r="A289" s="125">
        <v>9</v>
      </c>
      <c r="B289" s="126" t="s">
        <v>185</v>
      </c>
      <c r="C289" s="165">
        <v>27</v>
      </c>
      <c r="D289" s="166">
        <v>2525.0100000000002</v>
      </c>
    </row>
    <row r="290" spans="1:4">
      <c r="A290" s="125">
        <v>10</v>
      </c>
      <c r="B290" s="126" t="s">
        <v>198</v>
      </c>
      <c r="C290" s="165">
        <v>72</v>
      </c>
      <c r="D290" s="166">
        <v>2337.42</v>
      </c>
    </row>
    <row r="291" spans="1:4">
      <c r="A291" s="125">
        <v>11</v>
      </c>
      <c r="B291" s="126" t="s">
        <v>233</v>
      </c>
      <c r="C291" s="165">
        <v>55</v>
      </c>
      <c r="D291" s="166">
        <v>2041.29</v>
      </c>
    </row>
    <row r="292" spans="1:4">
      <c r="A292" s="125">
        <v>12</v>
      </c>
      <c r="B292" s="126" t="s">
        <v>188</v>
      </c>
      <c r="C292" s="165">
        <v>59</v>
      </c>
      <c r="D292" s="166">
        <v>1748.42</v>
      </c>
    </row>
    <row r="293" spans="1:4">
      <c r="A293" s="125">
        <v>13</v>
      </c>
      <c r="B293" s="126" t="s">
        <v>194</v>
      </c>
      <c r="C293" s="165">
        <v>104</v>
      </c>
      <c r="D293" s="166">
        <v>1258.23</v>
      </c>
    </row>
    <row r="294" spans="1:4">
      <c r="A294" s="127">
        <v>14</v>
      </c>
      <c r="B294" s="128" t="s">
        <v>193</v>
      </c>
      <c r="C294" s="165">
        <v>24</v>
      </c>
      <c r="D294" s="166">
        <v>1116.28</v>
      </c>
    </row>
    <row r="295" spans="1:4">
      <c r="A295" s="129" t="s">
        <v>270</v>
      </c>
      <c r="B295" s="130" t="s">
        <v>277</v>
      </c>
      <c r="C295" s="167">
        <v>2051</v>
      </c>
      <c r="D295" s="168">
        <v>36264.61</v>
      </c>
    </row>
    <row r="296" spans="1:4">
      <c r="A296" s="125">
        <v>1</v>
      </c>
      <c r="B296" s="126" t="s">
        <v>45</v>
      </c>
      <c r="C296" s="165">
        <v>1448</v>
      </c>
      <c r="D296" s="166">
        <v>13931.05</v>
      </c>
    </row>
    <row r="297" spans="1:4">
      <c r="A297" s="125">
        <v>2</v>
      </c>
      <c r="B297" s="126" t="s">
        <v>208</v>
      </c>
      <c r="C297" s="165">
        <v>67</v>
      </c>
      <c r="D297" s="166">
        <v>4815.29</v>
      </c>
    </row>
    <row r="298" spans="1:4">
      <c r="A298" s="125">
        <v>3</v>
      </c>
      <c r="B298" s="126" t="s">
        <v>216</v>
      </c>
      <c r="C298" s="165">
        <v>17</v>
      </c>
      <c r="D298" s="166">
        <v>4697.57</v>
      </c>
    </row>
    <row r="299" spans="1:4">
      <c r="A299" s="125">
        <v>4</v>
      </c>
      <c r="B299" s="126" t="s">
        <v>212</v>
      </c>
      <c r="C299" s="165">
        <v>40</v>
      </c>
      <c r="D299" s="166">
        <v>3199.73</v>
      </c>
    </row>
    <row r="300" spans="1:4">
      <c r="A300" s="125">
        <v>5</v>
      </c>
      <c r="B300" s="126" t="s">
        <v>207</v>
      </c>
      <c r="C300" s="165">
        <v>146</v>
      </c>
      <c r="D300" s="166">
        <v>2764.76</v>
      </c>
    </row>
    <row r="301" spans="1:4">
      <c r="A301" s="125">
        <v>6</v>
      </c>
      <c r="B301" s="126" t="s">
        <v>169</v>
      </c>
      <c r="C301" s="165">
        <v>82</v>
      </c>
      <c r="D301" s="166">
        <v>2275.41</v>
      </c>
    </row>
    <row r="302" spans="1:4">
      <c r="A302" s="125">
        <v>7</v>
      </c>
      <c r="B302" s="126" t="s">
        <v>189</v>
      </c>
      <c r="C302" s="165">
        <v>68</v>
      </c>
      <c r="D302" s="166">
        <v>1601.31</v>
      </c>
    </row>
    <row r="303" spans="1:4">
      <c r="A303" s="125">
        <v>8</v>
      </c>
      <c r="B303" s="126" t="s">
        <v>197</v>
      </c>
      <c r="C303" s="165">
        <v>73</v>
      </c>
      <c r="D303" s="166">
        <v>1099.0999999999999</v>
      </c>
    </row>
    <row r="304" spans="1:4">
      <c r="A304" s="125">
        <v>9</v>
      </c>
      <c r="B304" s="135" t="s">
        <v>210</v>
      </c>
      <c r="C304" s="165">
        <v>33</v>
      </c>
      <c r="D304" s="166">
        <v>774.27</v>
      </c>
    </row>
    <row r="305" spans="1:4">
      <c r="A305" s="125">
        <v>10</v>
      </c>
      <c r="B305" s="126" t="s">
        <v>213</v>
      </c>
      <c r="C305" s="165">
        <v>17</v>
      </c>
      <c r="D305" s="166">
        <v>448.37</v>
      </c>
    </row>
    <row r="306" spans="1:4">
      <c r="A306" s="125">
        <v>11</v>
      </c>
      <c r="B306" s="135" t="s">
        <v>46</v>
      </c>
      <c r="C306" s="165">
        <v>27</v>
      </c>
      <c r="D306" s="166">
        <v>269.08999999999997</v>
      </c>
    </row>
    <row r="307" spans="1:4">
      <c r="A307" s="125">
        <v>12</v>
      </c>
      <c r="B307" s="126" t="s">
        <v>209</v>
      </c>
      <c r="C307" s="165">
        <v>21</v>
      </c>
      <c r="D307" s="166">
        <v>231.58</v>
      </c>
    </row>
    <row r="308" spans="1:4">
      <c r="A308" s="125">
        <v>13</v>
      </c>
      <c r="B308" s="126" t="s">
        <v>206</v>
      </c>
      <c r="C308" s="165">
        <v>12</v>
      </c>
      <c r="D308" s="166">
        <v>157.09</v>
      </c>
    </row>
    <row r="309" spans="1:4">
      <c r="A309" s="129" t="s">
        <v>271</v>
      </c>
      <c r="B309" s="130" t="s">
        <v>275</v>
      </c>
      <c r="C309" s="167">
        <v>1408</v>
      </c>
      <c r="D309" s="168">
        <v>30874.09</v>
      </c>
    </row>
    <row r="310" spans="1:4">
      <c r="A310" s="125">
        <v>1</v>
      </c>
      <c r="B310" s="126" t="s">
        <v>172</v>
      </c>
      <c r="C310" s="165">
        <v>716</v>
      </c>
      <c r="D310" s="166">
        <v>13298.38</v>
      </c>
    </row>
    <row r="311" spans="1:4">
      <c r="A311" s="125">
        <v>2</v>
      </c>
      <c r="B311" s="126" t="s">
        <v>192</v>
      </c>
      <c r="C311" s="165">
        <v>237</v>
      </c>
      <c r="D311" s="166">
        <v>11386.29</v>
      </c>
    </row>
    <row r="312" spans="1:4">
      <c r="A312" s="125">
        <v>3</v>
      </c>
      <c r="B312" s="126" t="s">
        <v>183</v>
      </c>
      <c r="C312" s="165">
        <v>234</v>
      </c>
      <c r="D312" s="166">
        <v>3401.34</v>
      </c>
    </row>
    <row r="313" spans="1:4">
      <c r="A313" s="125">
        <v>4</v>
      </c>
      <c r="B313" s="126" t="s">
        <v>217</v>
      </c>
      <c r="C313" s="165">
        <v>53</v>
      </c>
      <c r="D313" s="166">
        <v>780.58</v>
      </c>
    </row>
    <row r="314" spans="1:4">
      <c r="A314" s="125">
        <v>5</v>
      </c>
      <c r="B314" s="128" t="s">
        <v>204</v>
      </c>
      <c r="C314" s="165">
        <v>33</v>
      </c>
      <c r="D314" s="166">
        <v>655.75</v>
      </c>
    </row>
    <row r="315" spans="1:4">
      <c r="A315" s="125">
        <v>6</v>
      </c>
      <c r="B315" s="128" t="s">
        <v>201</v>
      </c>
      <c r="C315" s="165">
        <v>36</v>
      </c>
      <c r="D315" s="166">
        <v>401.43</v>
      </c>
    </row>
    <row r="316" spans="1:4">
      <c r="A316" s="125">
        <v>7</v>
      </c>
      <c r="B316" s="128" t="s">
        <v>234</v>
      </c>
      <c r="C316" s="165">
        <v>43</v>
      </c>
      <c r="D316" s="166">
        <v>515.03</v>
      </c>
    </row>
    <row r="317" spans="1:4">
      <c r="A317" s="125">
        <v>8</v>
      </c>
      <c r="B317" s="128" t="s">
        <v>215</v>
      </c>
      <c r="C317" s="165">
        <v>21</v>
      </c>
      <c r="D317" s="166">
        <v>238.13</v>
      </c>
    </row>
    <row r="318" spans="1:4">
      <c r="A318" s="125">
        <v>9</v>
      </c>
      <c r="B318" s="128" t="s">
        <v>235</v>
      </c>
      <c r="C318" s="165">
        <v>10</v>
      </c>
      <c r="D318" s="166">
        <v>135.72999999999999</v>
      </c>
    </row>
    <row r="319" spans="1:4">
      <c r="A319" s="125">
        <v>10</v>
      </c>
      <c r="B319" s="128" t="s">
        <v>237</v>
      </c>
      <c r="C319" s="165">
        <v>4</v>
      </c>
      <c r="D319" s="166">
        <v>32.049999999999997</v>
      </c>
    </row>
    <row r="320" spans="1:4">
      <c r="A320" s="125">
        <v>11</v>
      </c>
      <c r="B320" s="128" t="s">
        <v>236</v>
      </c>
      <c r="C320" s="165">
        <v>13</v>
      </c>
      <c r="D320" s="166">
        <v>20.73</v>
      </c>
    </row>
    <row r="321" spans="1:4">
      <c r="A321" s="125">
        <v>12</v>
      </c>
      <c r="B321" s="128" t="s">
        <v>238</v>
      </c>
      <c r="C321" s="165">
        <v>6</v>
      </c>
      <c r="D321" s="166">
        <v>4.1500000000000004</v>
      </c>
    </row>
    <row r="322" spans="1:4">
      <c r="A322" s="125">
        <v>13</v>
      </c>
      <c r="B322" s="128" t="s">
        <v>239</v>
      </c>
      <c r="C322" s="165">
        <v>1</v>
      </c>
      <c r="D322" s="166">
        <v>3</v>
      </c>
    </row>
    <row r="323" spans="1:4">
      <c r="A323" s="127">
        <v>14</v>
      </c>
      <c r="B323" s="128" t="s">
        <v>214</v>
      </c>
      <c r="C323" s="165">
        <v>1</v>
      </c>
      <c r="D323" s="166">
        <v>1.5</v>
      </c>
    </row>
    <row r="324" spans="1:4">
      <c r="A324" s="129" t="s">
        <v>272</v>
      </c>
      <c r="B324" s="130" t="s">
        <v>278</v>
      </c>
      <c r="C324" s="167">
        <v>172</v>
      </c>
      <c r="D324" s="168">
        <v>1935.09</v>
      </c>
    </row>
    <row r="325" spans="1:4">
      <c r="A325" s="125">
        <v>1</v>
      </c>
      <c r="B325" s="126" t="s">
        <v>175</v>
      </c>
      <c r="C325" s="165">
        <v>32</v>
      </c>
      <c r="D325" s="166">
        <v>723.19</v>
      </c>
    </row>
    <row r="326" spans="1:4">
      <c r="A326" s="125">
        <v>2</v>
      </c>
      <c r="B326" s="126" t="s">
        <v>205</v>
      </c>
      <c r="C326" s="165">
        <v>103</v>
      </c>
      <c r="D326" s="166">
        <v>557.15</v>
      </c>
    </row>
    <row r="327" spans="1:4">
      <c r="A327" s="125">
        <v>3</v>
      </c>
      <c r="B327" s="126" t="s">
        <v>203</v>
      </c>
      <c r="C327" s="165">
        <v>21</v>
      </c>
      <c r="D327" s="166">
        <v>318.37</v>
      </c>
    </row>
    <row r="328" spans="1:4">
      <c r="A328" s="125">
        <v>4</v>
      </c>
      <c r="B328" s="126" t="s">
        <v>48</v>
      </c>
      <c r="C328" s="165">
        <v>8</v>
      </c>
      <c r="D328" s="166">
        <v>243.36</v>
      </c>
    </row>
    <row r="329" spans="1:4">
      <c r="A329" s="127">
        <v>5</v>
      </c>
      <c r="B329" s="128" t="s">
        <v>47</v>
      </c>
      <c r="C329" s="165">
        <v>8</v>
      </c>
      <c r="D329" s="166">
        <v>93.02</v>
      </c>
    </row>
    <row r="330" spans="1:4">
      <c r="A330" s="129" t="s">
        <v>280</v>
      </c>
      <c r="B330" s="130" t="s">
        <v>253</v>
      </c>
      <c r="C330" s="169">
        <v>50</v>
      </c>
      <c r="D330" s="168">
        <v>2768.69</v>
      </c>
    </row>
    <row r="331" spans="1:4">
      <c r="A331" s="204" t="s">
        <v>144</v>
      </c>
      <c r="B331" s="205"/>
      <c r="C331" s="175">
        <v>40777</v>
      </c>
      <c r="D331" s="176">
        <v>487031.4</v>
      </c>
    </row>
  </sheetData>
  <sortState ref="B185:D248">
    <sortCondition descending="1" ref="D185:D248"/>
  </sortState>
  <mergeCells count="14">
    <mergeCell ref="A257:D257"/>
    <mergeCell ref="A258:D258"/>
    <mergeCell ref="A331:B331"/>
    <mergeCell ref="A1:D1"/>
    <mergeCell ref="A185:B185"/>
    <mergeCell ref="A187:D187"/>
    <mergeCell ref="A188:D188"/>
    <mergeCell ref="A255:B255"/>
    <mergeCell ref="A3:B3"/>
    <mergeCell ref="A5:D5"/>
    <mergeCell ref="A6:D6"/>
    <mergeCell ref="A28:B28"/>
    <mergeCell ref="A34:D34"/>
    <mergeCell ref="A35:D35"/>
  </mergeCells>
  <conditionalFormatting sqref="B255:B256 B2 B4 B7:B8 B28:B33 B35:B36 B185:B186 B188:B189 B259 B332:B1048576">
    <cfRule type="duplicateValues" dxfId="73" priority="125"/>
  </conditionalFormatting>
  <conditionalFormatting sqref="B1">
    <cfRule type="duplicateValues" dxfId="72" priority="123"/>
  </conditionalFormatting>
  <conditionalFormatting sqref="B3">
    <cfRule type="duplicateValues" dxfId="71" priority="122"/>
  </conditionalFormatting>
  <conditionalFormatting sqref="B9">
    <cfRule type="duplicateValues" dxfId="70" priority="120" stopIfTrue="1"/>
    <cfRule type="duplicateValues" dxfId="69" priority="121" stopIfTrue="1"/>
  </conditionalFormatting>
  <conditionalFormatting sqref="B12">
    <cfRule type="duplicateValues" dxfId="68" priority="114" stopIfTrue="1"/>
    <cfRule type="duplicateValues" dxfId="67" priority="115" stopIfTrue="1"/>
  </conditionalFormatting>
  <conditionalFormatting sqref="B14">
    <cfRule type="duplicateValues" dxfId="66" priority="112" stopIfTrue="1"/>
    <cfRule type="duplicateValues" dxfId="65" priority="113" stopIfTrue="1"/>
  </conditionalFormatting>
  <conditionalFormatting sqref="B13">
    <cfRule type="duplicateValues" dxfId="64" priority="110" stopIfTrue="1"/>
    <cfRule type="duplicateValues" dxfId="63" priority="111" stopIfTrue="1"/>
  </conditionalFormatting>
  <conditionalFormatting sqref="B15">
    <cfRule type="duplicateValues" dxfId="62" priority="108" stopIfTrue="1"/>
    <cfRule type="duplicateValues" dxfId="61" priority="109" stopIfTrue="1"/>
  </conditionalFormatting>
  <conditionalFormatting sqref="B19">
    <cfRule type="duplicateValues" dxfId="60" priority="100" stopIfTrue="1"/>
    <cfRule type="duplicateValues" dxfId="59" priority="101" stopIfTrue="1"/>
  </conditionalFormatting>
  <conditionalFormatting sqref="B20">
    <cfRule type="duplicateValues" dxfId="58" priority="98" stopIfTrue="1"/>
    <cfRule type="duplicateValues" dxfId="57" priority="99" stopIfTrue="1"/>
  </conditionalFormatting>
  <conditionalFormatting sqref="B21">
    <cfRule type="duplicateValues" dxfId="56" priority="96" stopIfTrue="1"/>
    <cfRule type="duplicateValues" dxfId="55" priority="97" stopIfTrue="1"/>
  </conditionalFormatting>
  <conditionalFormatting sqref="B22">
    <cfRule type="duplicateValues" dxfId="54" priority="94" stopIfTrue="1"/>
    <cfRule type="duplicateValues" dxfId="53" priority="95" stopIfTrue="1"/>
  </conditionalFormatting>
  <conditionalFormatting sqref="B23">
    <cfRule type="duplicateValues" dxfId="52" priority="92" stopIfTrue="1"/>
    <cfRule type="duplicateValues" dxfId="51" priority="93" stopIfTrue="1"/>
  </conditionalFormatting>
  <conditionalFormatting sqref="B25">
    <cfRule type="duplicateValues" dxfId="50" priority="86" stopIfTrue="1"/>
    <cfRule type="duplicateValues" dxfId="49" priority="87" stopIfTrue="1"/>
  </conditionalFormatting>
  <conditionalFormatting sqref="B34">
    <cfRule type="duplicateValues" dxfId="48" priority="85"/>
  </conditionalFormatting>
  <conditionalFormatting sqref="B10">
    <cfRule type="duplicateValues" dxfId="47" priority="71" stopIfTrue="1"/>
    <cfRule type="duplicateValues" dxfId="46" priority="72" stopIfTrue="1"/>
  </conditionalFormatting>
  <conditionalFormatting sqref="B87:B88">
    <cfRule type="duplicateValues" dxfId="45" priority="70"/>
  </conditionalFormatting>
  <conditionalFormatting sqref="B134:B135">
    <cfRule type="duplicateValues" dxfId="44" priority="69"/>
  </conditionalFormatting>
  <conditionalFormatting sqref="B11">
    <cfRule type="duplicateValues" dxfId="43" priority="67" stopIfTrue="1"/>
    <cfRule type="duplicateValues" dxfId="42" priority="68" stopIfTrue="1"/>
  </conditionalFormatting>
  <conditionalFormatting sqref="B26">
    <cfRule type="duplicateValues" dxfId="41" priority="65" stopIfTrue="1"/>
    <cfRule type="duplicateValues" dxfId="40" priority="66" stopIfTrue="1"/>
  </conditionalFormatting>
  <conditionalFormatting sqref="B24">
    <cfRule type="duplicateValues" dxfId="39" priority="63" stopIfTrue="1"/>
    <cfRule type="duplicateValues" dxfId="38" priority="64" stopIfTrue="1"/>
  </conditionalFormatting>
  <conditionalFormatting sqref="B168">
    <cfRule type="duplicateValues" dxfId="37" priority="52"/>
  </conditionalFormatting>
  <conditionalFormatting sqref="B160:B165">
    <cfRule type="duplicateValues" dxfId="36" priority="47"/>
  </conditionalFormatting>
  <conditionalFormatting sqref="B56">
    <cfRule type="duplicateValues" dxfId="35" priority="46"/>
  </conditionalFormatting>
  <conditionalFormatting sqref="B191:B193 B209:B220 B195:B207">
    <cfRule type="duplicateValues" dxfId="34" priority="1135"/>
  </conditionalFormatting>
  <conditionalFormatting sqref="B169:B171 B148:B159 B136:B144 B67 B38:B42 B133 B44:B46 B166 B48:B55 B80:B86 B93:B131 B70:B78">
    <cfRule type="duplicateValues" dxfId="33" priority="1234"/>
  </conditionalFormatting>
  <conditionalFormatting sqref="B221">
    <cfRule type="duplicateValues" dxfId="32" priority="41"/>
  </conditionalFormatting>
  <conditionalFormatting sqref="A16">
    <cfRule type="duplicateValues" dxfId="31" priority="39" stopIfTrue="1"/>
    <cfRule type="duplicateValues" dxfId="30" priority="40" stopIfTrue="1"/>
  </conditionalFormatting>
  <conditionalFormatting sqref="B16">
    <cfRule type="duplicateValues" dxfId="29" priority="35" stopIfTrue="1"/>
    <cfRule type="duplicateValues" dxfId="28" priority="36" stopIfTrue="1"/>
  </conditionalFormatting>
  <conditionalFormatting sqref="B18">
    <cfRule type="duplicateValues" dxfId="27" priority="33" stopIfTrue="1"/>
    <cfRule type="duplicateValues" dxfId="26" priority="34" stopIfTrue="1"/>
  </conditionalFormatting>
  <conditionalFormatting sqref="B91:B92">
    <cfRule type="duplicateValues" dxfId="25" priority="28"/>
  </conditionalFormatting>
  <conditionalFormatting sqref="B66 B62:B64">
    <cfRule type="duplicateValues" dxfId="24" priority="1874"/>
  </conditionalFormatting>
  <conditionalFormatting sqref="B331">
    <cfRule type="duplicateValues" dxfId="23" priority="23" stopIfTrue="1"/>
    <cfRule type="duplicateValues" dxfId="22" priority="24" stopIfTrue="1"/>
  </conditionalFormatting>
  <conditionalFormatting sqref="C260:D260">
    <cfRule type="duplicateValues" dxfId="21" priority="21" stopIfTrue="1"/>
    <cfRule type="duplicateValues" dxfId="20" priority="22" stopIfTrue="1"/>
  </conditionalFormatting>
  <conditionalFormatting sqref="B330">
    <cfRule type="duplicateValues" dxfId="19" priority="18" stopIfTrue="1"/>
    <cfRule type="duplicateValues" dxfId="18" priority="19" stopIfTrue="1"/>
  </conditionalFormatting>
  <conditionalFormatting sqref="B330">
    <cfRule type="duplicateValues" dxfId="17" priority="20" stopIfTrue="1"/>
  </conditionalFormatting>
  <conditionalFormatting sqref="B280:B329 B260:B268">
    <cfRule type="duplicateValues" dxfId="16" priority="25" stopIfTrue="1"/>
    <cfRule type="duplicateValues" dxfId="15" priority="26" stopIfTrue="1"/>
  </conditionalFormatting>
  <conditionalFormatting sqref="B262:B268 B280:B329">
    <cfRule type="duplicateValues" dxfId="14" priority="27" stopIfTrue="1"/>
  </conditionalFormatting>
  <conditionalFormatting sqref="B59">
    <cfRule type="duplicateValues" dxfId="13" priority="15" stopIfTrue="1"/>
    <cfRule type="duplicateValues" dxfId="12" priority="16" stopIfTrue="1"/>
  </conditionalFormatting>
  <conditionalFormatting sqref="B59">
    <cfRule type="duplicateValues" dxfId="11" priority="17" stopIfTrue="1"/>
  </conditionalFormatting>
  <conditionalFormatting sqref="B167">
    <cfRule type="duplicateValues" dxfId="10" priority="2083"/>
  </conditionalFormatting>
  <conditionalFormatting sqref="B58">
    <cfRule type="duplicateValues" dxfId="9" priority="6" stopIfTrue="1"/>
    <cfRule type="duplicateValues" dxfId="8" priority="7" stopIfTrue="1"/>
  </conditionalFormatting>
  <conditionalFormatting sqref="B58">
    <cfRule type="duplicateValues" dxfId="7" priority="8" stopIfTrue="1"/>
  </conditionalFormatting>
  <conditionalFormatting sqref="B65">
    <cfRule type="duplicateValues" dxfId="6" priority="5"/>
  </conditionalFormatting>
  <conditionalFormatting sqref="B222:B254">
    <cfRule type="duplicateValues" dxfId="5" priority="2732"/>
  </conditionalFormatting>
  <conditionalFormatting sqref="B60">
    <cfRule type="duplicateValues" dxfId="4" priority="4"/>
  </conditionalFormatting>
  <conditionalFormatting sqref="C330:D330">
    <cfRule type="duplicateValues" dxfId="3" priority="1" stopIfTrue="1"/>
    <cfRule type="duplicateValues" dxfId="2" priority="2" stopIfTrue="1"/>
    <cfRule type="duplicateValues" dxfId="1" priority="3" stopIfTrue="1"/>
  </conditionalFormatting>
  <conditionalFormatting sqref="B172:B184">
    <cfRule type="duplicateValues" dxfId="0" priority="2841"/>
  </conditionalFormatting>
  <pageMargins left="0.7" right="0.45" top="0.5" bottom="0.5" header="0.3" footer="0.3"/>
  <pageSetup paperSize="9" fitToHeight="0" orientation="portrait" r:id="rId1"/>
  <rowBreaks count="2" manualBreakCount="2">
    <brk id="33" max="3" man="1"/>
    <brk id="186"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July</vt:lpstr>
      <vt:lpstr>July 2024</vt:lpstr>
      <vt:lpstr>Accumulated as of July 2024</vt:lpstr>
      <vt:lpstr>'Accumulated as of July 2024'!Print_Area</vt:lpstr>
      <vt:lpstr>July!Print_Area</vt:lpstr>
      <vt:lpstr>'July 2024'!Print_Area</vt:lpstr>
      <vt:lpstr>'Accumulated as of July 2024'!Print_Titles</vt:lpstr>
      <vt:lpstr>'July 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BaoLinh</cp:lastModifiedBy>
  <cp:lastPrinted>2021-06-22T10:45:43Z</cp:lastPrinted>
  <dcterms:created xsi:type="dcterms:W3CDTF">2020-03-20T08:58:11Z</dcterms:created>
  <dcterms:modified xsi:type="dcterms:W3CDTF">2024-07-29T10:43:48Z</dcterms:modified>
</cp:coreProperties>
</file>